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110" windowHeight="9555"/>
  </bookViews>
  <sheets>
    <sheet name="Kappen" sheetId="1" r:id="rId1"/>
    <sheet name="Stopfen" sheetId="2" r:id="rId2"/>
    <sheet name="ANGEBOT" sheetId="3" r:id="rId3"/>
  </sheets>
  <calcPr calcId="145621"/>
</workbook>
</file>

<file path=xl/calcChain.xml><?xml version="1.0" encoding="utf-8"?>
<calcChain xmlns="http://schemas.openxmlformats.org/spreadsheetml/2006/main">
  <c r="C39" i="1" l="1"/>
  <c r="G132" i="2" l="1"/>
  <c r="E132" i="2"/>
  <c r="C132" i="2"/>
  <c r="G131" i="2"/>
  <c r="E131" i="2"/>
  <c r="C131" i="2"/>
  <c r="G130" i="2"/>
  <c r="E130" i="2"/>
  <c r="C130" i="2"/>
  <c r="G129" i="2"/>
  <c r="E129" i="2"/>
  <c r="C129" i="2"/>
  <c r="G128" i="2"/>
  <c r="E128" i="2"/>
  <c r="C128" i="2"/>
  <c r="G127" i="2"/>
  <c r="E127" i="2"/>
  <c r="C127" i="2"/>
  <c r="G126" i="2"/>
  <c r="E126" i="2"/>
  <c r="C126" i="2"/>
  <c r="G125" i="2"/>
  <c r="E125" i="2"/>
  <c r="C125" i="2"/>
  <c r="G124" i="2"/>
  <c r="E124" i="2"/>
  <c r="C124" i="2"/>
  <c r="G123" i="2"/>
  <c r="E123" i="2"/>
  <c r="C123" i="2"/>
  <c r="G122" i="2"/>
  <c r="E122" i="2"/>
  <c r="C122" i="2"/>
  <c r="G121" i="2"/>
  <c r="E121" i="2"/>
  <c r="C121" i="2"/>
  <c r="G120" i="2"/>
  <c r="E120" i="2"/>
  <c r="C120" i="2"/>
  <c r="G119" i="2"/>
  <c r="E119" i="2"/>
  <c r="C119" i="2"/>
  <c r="G118" i="2"/>
  <c r="E118" i="2"/>
  <c r="C118" i="2"/>
  <c r="G117" i="2"/>
  <c r="E117" i="2"/>
  <c r="C117" i="2"/>
  <c r="G116" i="2"/>
  <c r="E116" i="2"/>
  <c r="C116" i="2"/>
  <c r="G115" i="2"/>
  <c r="E115" i="2"/>
  <c r="C115" i="2"/>
  <c r="G114" i="2"/>
  <c r="E114" i="2"/>
  <c r="C114" i="2"/>
  <c r="G113" i="2"/>
  <c r="E113" i="2"/>
  <c r="C113" i="2"/>
  <c r="G112" i="2"/>
  <c r="D112" i="2"/>
  <c r="C112" i="2"/>
  <c r="G111" i="2"/>
  <c r="E111" i="2"/>
  <c r="C111" i="2"/>
  <c r="G110" i="2"/>
  <c r="E110" i="2"/>
  <c r="C110" i="2"/>
  <c r="G109" i="2"/>
  <c r="E109" i="2"/>
  <c r="C109" i="2"/>
  <c r="G108" i="2"/>
  <c r="E108" i="2"/>
  <c r="C108" i="2"/>
  <c r="G107" i="2"/>
  <c r="E107" i="2"/>
  <c r="C107" i="2"/>
  <c r="G106" i="2"/>
  <c r="E106" i="2"/>
  <c r="C106" i="2"/>
  <c r="G105" i="2"/>
  <c r="E105" i="2"/>
  <c r="C105" i="2"/>
  <c r="G104" i="2"/>
  <c r="E104" i="2"/>
  <c r="C104" i="2"/>
  <c r="G103" i="2"/>
  <c r="E103" i="2"/>
  <c r="C103" i="2"/>
  <c r="G102" i="2"/>
  <c r="E102" i="2"/>
  <c r="C102" i="2"/>
  <c r="G101" i="2"/>
  <c r="E101" i="2"/>
  <c r="C101" i="2"/>
  <c r="G100" i="2"/>
  <c r="E100" i="2"/>
  <c r="C100" i="2"/>
  <c r="G99" i="2"/>
  <c r="E99" i="2"/>
  <c r="C99" i="2"/>
  <c r="G98" i="2"/>
  <c r="E98" i="2"/>
  <c r="C98" i="2"/>
  <c r="G97" i="2"/>
  <c r="E97" i="2"/>
  <c r="C97" i="2"/>
  <c r="G96" i="2"/>
  <c r="E96" i="2"/>
  <c r="C96" i="2"/>
  <c r="G95" i="2"/>
  <c r="E95" i="2"/>
  <c r="C95" i="2"/>
  <c r="G94" i="2"/>
  <c r="D94" i="2"/>
  <c r="C94" i="2"/>
  <c r="G93" i="2"/>
  <c r="E93" i="2"/>
  <c r="C93" i="2"/>
  <c r="G92" i="2"/>
  <c r="E92" i="2"/>
  <c r="C92" i="2"/>
  <c r="G91" i="2"/>
  <c r="E91" i="2"/>
  <c r="C91" i="2"/>
  <c r="G90" i="2"/>
  <c r="E90" i="2"/>
  <c r="C90" i="2"/>
  <c r="G89" i="2"/>
  <c r="E89" i="2"/>
  <c r="C89" i="2"/>
  <c r="G88" i="2"/>
  <c r="E88" i="2"/>
  <c r="C88" i="2"/>
  <c r="G87" i="2"/>
  <c r="E87" i="2"/>
  <c r="C87" i="2"/>
  <c r="G85" i="2"/>
  <c r="E85" i="2"/>
  <c r="C85" i="2"/>
  <c r="G84" i="2"/>
  <c r="E84" i="2"/>
  <c r="C84" i="2"/>
  <c r="G83" i="2"/>
  <c r="E83" i="2"/>
  <c r="C83" i="2"/>
  <c r="G82" i="2"/>
  <c r="E82" i="2"/>
  <c r="C82" i="2"/>
  <c r="G81" i="2"/>
  <c r="E81" i="2"/>
  <c r="C81" i="2"/>
  <c r="G80" i="2"/>
  <c r="E80" i="2"/>
  <c r="C80" i="2"/>
  <c r="G79" i="2"/>
  <c r="E79" i="2"/>
  <c r="C79" i="2"/>
  <c r="G78" i="2"/>
  <c r="E78" i="2"/>
  <c r="C78" i="2"/>
  <c r="G77" i="2"/>
  <c r="E77" i="2"/>
  <c r="C77" i="2"/>
  <c r="G75" i="2"/>
  <c r="E75" i="2"/>
  <c r="C75" i="2"/>
  <c r="G74" i="2"/>
  <c r="D74" i="2"/>
  <c r="E74" i="2" s="1"/>
  <c r="C74" i="2"/>
  <c r="G73" i="2"/>
  <c r="D73" i="2"/>
  <c r="C73" i="2"/>
  <c r="G72" i="2"/>
  <c r="E72" i="2"/>
  <c r="C72" i="2"/>
  <c r="G71" i="2"/>
  <c r="E71" i="2"/>
  <c r="C71" i="2"/>
  <c r="G70" i="2"/>
  <c r="E70" i="2"/>
  <c r="C70" i="2"/>
  <c r="G69" i="2"/>
  <c r="E69" i="2"/>
  <c r="C69" i="2"/>
  <c r="G68" i="2"/>
  <c r="E68" i="2"/>
  <c r="C68" i="2"/>
  <c r="G67" i="2"/>
  <c r="E67" i="2"/>
  <c r="C67" i="2"/>
  <c r="G66" i="2"/>
  <c r="E66" i="2"/>
  <c r="C66" i="2"/>
  <c r="G65" i="2"/>
  <c r="E65" i="2"/>
  <c r="C65" i="2"/>
  <c r="G64" i="2"/>
  <c r="E64" i="2"/>
  <c r="C64" i="2"/>
  <c r="G63" i="2"/>
  <c r="E63" i="2"/>
  <c r="C63" i="2"/>
  <c r="G62" i="2"/>
  <c r="E62" i="2"/>
  <c r="C62" i="2"/>
  <c r="G61" i="2"/>
  <c r="E61" i="2"/>
  <c r="C61" i="2"/>
  <c r="G60" i="2"/>
  <c r="E60" i="2"/>
  <c r="C60" i="2"/>
  <c r="G59" i="2"/>
  <c r="E59" i="2"/>
  <c r="C59" i="2"/>
  <c r="G58" i="2"/>
  <c r="E58" i="2"/>
  <c r="C58" i="2"/>
  <c r="G57" i="2"/>
  <c r="E57" i="2"/>
  <c r="C57" i="2"/>
  <c r="G56" i="2"/>
  <c r="E56" i="2"/>
  <c r="C56" i="2"/>
  <c r="G55" i="2"/>
  <c r="E55" i="2"/>
  <c r="C55" i="2"/>
  <c r="F54" i="2"/>
  <c r="D54" i="2"/>
  <c r="B54" i="2"/>
  <c r="G53" i="2"/>
  <c r="E53" i="2"/>
  <c r="C53" i="2"/>
  <c r="G52" i="2"/>
  <c r="D52" i="2"/>
  <c r="E52" i="2" s="1"/>
  <c r="C52" i="2"/>
  <c r="G51" i="2"/>
  <c r="E51" i="2"/>
  <c r="C51" i="2"/>
  <c r="G50" i="2"/>
  <c r="E50" i="2"/>
  <c r="C50" i="2"/>
  <c r="G49" i="2"/>
  <c r="E49" i="2"/>
  <c r="C49" i="2"/>
  <c r="G48" i="2"/>
  <c r="E48" i="2"/>
  <c r="C48" i="2"/>
  <c r="G47" i="2"/>
  <c r="E47" i="2"/>
  <c r="C47" i="2"/>
  <c r="G46" i="2"/>
  <c r="E46" i="2"/>
  <c r="C46" i="2"/>
  <c r="G45" i="2"/>
  <c r="E45" i="2"/>
  <c r="C45" i="2"/>
  <c r="G44" i="2"/>
  <c r="E44" i="2"/>
  <c r="C44" i="2"/>
  <c r="G43" i="2"/>
  <c r="E43" i="2"/>
  <c r="C43" i="2"/>
  <c r="G42" i="2"/>
  <c r="D42" i="2"/>
  <c r="E42" i="2" s="1"/>
  <c r="C42" i="2"/>
  <c r="G41" i="2"/>
  <c r="E41" i="2"/>
  <c r="C41" i="2"/>
  <c r="G40" i="2"/>
  <c r="E40" i="2"/>
  <c r="C40" i="2"/>
  <c r="G39" i="2"/>
  <c r="E39" i="2"/>
  <c r="F38" i="2"/>
  <c r="G38" i="2" s="1"/>
  <c r="D38" i="2"/>
  <c r="E38" i="2" s="1"/>
  <c r="C38" i="2"/>
  <c r="G37" i="2"/>
  <c r="E37" i="2"/>
  <c r="C37" i="2"/>
  <c r="G36" i="2"/>
  <c r="E36" i="2"/>
  <c r="C36" i="2"/>
  <c r="G35" i="2"/>
  <c r="E35" i="2"/>
  <c r="C35" i="2"/>
  <c r="G34" i="2"/>
  <c r="E34" i="2"/>
  <c r="C34" i="2"/>
  <c r="G33" i="2"/>
  <c r="D33" i="2"/>
  <c r="E33" i="2" s="1"/>
  <c r="C33" i="2"/>
  <c r="G32" i="2"/>
  <c r="E32" i="2"/>
  <c r="C32" i="2"/>
  <c r="G31" i="2"/>
  <c r="E31" i="2"/>
  <c r="C31" i="2"/>
  <c r="G30" i="2"/>
  <c r="E30" i="2"/>
  <c r="C30" i="2"/>
  <c r="G29" i="2"/>
  <c r="E29" i="2"/>
  <c r="C29" i="2"/>
  <c r="G27" i="2"/>
  <c r="E27" i="2"/>
  <c r="C27" i="2"/>
  <c r="G26" i="2"/>
  <c r="E26" i="2"/>
  <c r="F25" i="2"/>
  <c r="D25" i="2"/>
  <c r="G24" i="2"/>
  <c r="E24" i="2"/>
  <c r="C24" i="2"/>
  <c r="G23" i="2"/>
  <c r="E23" i="2"/>
  <c r="C23" i="2"/>
  <c r="G22" i="2"/>
  <c r="E22" i="2"/>
  <c r="C22" i="2"/>
  <c r="G21" i="2"/>
  <c r="E21" i="2"/>
  <c r="C21" i="2"/>
  <c r="G20" i="2"/>
  <c r="E20" i="2"/>
  <c r="C20" i="2"/>
  <c r="G19" i="2"/>
  <c r="E19" i="2"/>
  <c r="C19" i="2"/>
  <c r="G18" i="2"/>
  <c r="E18" i="2"/>
  <c r="C18" i="2"/>
  <c r="G17" i="2"/>
  <c r="E17" i="2"/>
  <c r="C17" i="2"/>
  <c r="G16" i="2"/>
  <c r="E16" i="2"/>
  <c r="C16" i="2"/>
  <c r="G15" i="2"/>
  <c r="E15" i="2"/>
  <c r="C15" i="2"/>
  <c r="G14" i="2"/>
  <c r="E14" i="2"/>
  <c r="C14" i="2"/>
  <c r="G13" i="2"/>
  <c r="E13" i="2"/>
  <c r="C13" i="2"/>
  <c r="F12" i="2"/>
  <c r="D12" i="2"/>
  <c r="B12" i="2"/>
  <c r="C12" i="2" s="1"/>
  <c r="G11" i="2"/>
  <c r="E11" i="2"/>
  <c r="C11" i="2"/>
  <c r="G10" i="2"/>
  <c r="E10" i="2"/>
  <c r="C10" i="2"/>
  <c r="G9" i="2"/>
  <c r="E9" i="2"/>
  <c r="C9" i="2"/>
  <c r="G8" i="2"/>
  <c r="E8" i="2"/>
  <c r="C8" i="2"/>
  <c r="G7" i="2"/>
  <c r="E7" i="2"/>
  <c r="C7" i="2"/>
  <c r="G6" i="2"/>
  <c r="E6" i="2"/>
  <c r="C6" i="2"/>
  <c r="G5" i="2"/>
  <c r="E5" i="2"/>
  <c r="C5" i="2"/>
  <c r="G188" i="1"/>
  <c r="D188" i="1"/>
  <c r="E188" i="1" s="1"/>
  <c r="C188" i="1"/>
  <c r="G187" i="1"/>
  <c r="D187" i="1"/>
  <c r="E187" i="1" s="1"/>
  <c r="C187" i="1"/>
  <c r="G186" i="1"/>
  <c r="D186" i="1"/>
  <c r="E186" i="1" s="1"/>
  <c r="C186" i="1"/>
  <c r="G185" i="1"/>
  <c r="D185" i="1"/>
  <c r="E185" i="1" s="1"/>
  <c r="C185" i="1"/>
  <c r="G184" i="1"/>
  <c r="D184" i="1"/>
  <c r="E184" i="1" s="1"/>
  <c r="C184" i="1"/>
  <c r="G183" i="1"/>
  <c r="D183" i="1"/>
  <c r="E183" i="1" s="1"/>
  <c r="C183" i="1"/>
  <c r="G182" i="1"/>
  <c r="D182" i="1"/>
  <c r="E182" i="1" s="1"/>
  <c r="C182" i="1"/>
  <c r="G181" i="1"/>
  <c r="D181" i="1"/>
  <c r="E181" i="1" s="1"/>
  <c r="C181" i="1"/>
  <c r="G180" i="1"/>
  <c r="D180" i="1"/>
  <c r="E180" i="1" s="1"/>
  <c r="C180" i="1"/>
  <c r="G179" i="1"/>
  <c r="D179" i="1"/>
  <c r="E179" i="1" s="1"/>
  <c r="C179" i="1"/>
  <c r="G178" i="1"/>
  <c r="D178" i="1"/>
  <c r="E178" i="1" s="1"/>
  <c r="C178" i="1"/>
  <c r="G177" i="1"/>
  <c r="D177" i="1"/>
  <c r="E177" i="1" s="1"/>
  <c r="C177" i="1"/>
  <c r="G176" i="1"/>
  <c r="D176" i="1"/>
  <c r="E176" i="1" s="1"/>
  <c r="C176" i="1"/>
  <c r="G175" i="1"/>
  <c r="D175" i="1"/>
  <c r="E175" i="1" s="1"/>
  <c r="C175" i="1"/>
  <c r="G174" i="1"/>
  <c r="D174" i="1"/>
  <c r="E174" i="1" s="1"/>
  <c r="C174" i="1"/>
  <c r="G173" i="1"/>
  <c r="D173" i="1"/>
  <c r="E173" i="1" s="1"/>
  <c r="C173" i="1"/>
  <c r="G172" i="1"/>
  <c r="D172" i="1"/>
  <c r="E172" i="1" s="1"/>
  <c r="C172" i="1"/>
  <c r="G171" i="1"/>
  <c r="D171" i="1"/>
  <c r="E171" i="1" s="1"/>
  <c r="C171" i="1"/>
  <c r="G170" i="1"/>
  <c r="D170" i="1"/>
  <c r="E170" i="1" s="1"/>
  <c r="C170" i="1"/>
  <c r="G169" i="1"/>
  <c r="D169" i="1"/>
  <c r="E169" i="1" s="1"/>
  <c r="C169" i="1"/>
  <c r="G167" i="1"/>
  <c r="D167" i="1"/>
  <c r="E167" i="1" s="1"/>
  <c r="C167" i="1"/>
  <c r="G166" i="1"/>
  <c r="D166" i="1"/>
  <c r="E166" i="1" s="1"/>
  <c r="C166" i="1"/>
  <c r="G165" i="1"/>
  <c r="D165" i="1"/>
  <c r="E165" i="1" s="1"/>
  <c r="C165" i="1"/>
  <c r="G164" i="1"/>
  <c r="D164" i="1"/>
  <c r="E164" i="1" s="1"/>
  <c r="C164" i="1"/>
  <c r="G163" i="1"/>
  <c r="D163" i="1"/>
  <c r="E163" i="1" s="1"/>
  <c r="C163" i="1"/>
  <c r="G162" i="1"/>
  <c r="D162" i="1"/>
  <c r="E162" i="1" s="1"/>
  <c r="C162" i="1"/>
  <c r="G161" i="1"/>
  <c r="D161" i="1"/>
  <c r="E161" i="1" s="1"/>
  <c r="C161" i="1"/>
  <c r="G160" i="1"/>
  <c r="D160" i="1"/>
  <c r="E160" i="1" s="1"/>
  <c r="C160" i="1"/>
  <c r="G159" i="1"/>
  <c r="D159" i="1"/>
  <c r="E159" i="1" s="1"/>
  <c r="C159" i="1"/>
  <c r="G158" i="1"/>
  <c r="D158" i="1"/>
  <c r="E158" i="1" s="1"/>
  <c r="C158" i="1"/>
  <c r="G157" i="1"/>
  <c r="D157" i="1"/>
  <c r="E157" i="1" s="1"/>
  <c r="C157" i="1"/>
  <c r="G156" i="1"/>
  <c r="D156" i="1"/>
  <c r="E156" i="1" s="1"/>
  <c r="C156" i="1"/>
  <c r="G155" i="1"/>
  <c r="D155" i="1"/>
  <c r="E155" i="1" s="1"/>
  <c r="C155" i="1"/>
  <c r="G154" i="1"/>
  <c r="D154" i="1"/>
  <c r="E154" i="1" s="1"/>
  <c r="C154" i="1"/>
  <c r="G153" i="1"/>
  <c r="D153" i="1"/>
  <c r="E153" i="1" s="1"/>
  <c r="C153" i="1"/>
  <c r="G152" i="1"/>
  <c r="D152" i="1"/>
  <c r="E152" i="1" s="1"/>
  <c r="C152" i="1"/>
  <c r="G151" i="1"/>
  <c r="D151" i="1"/>
  <c r="E151" i="1" s="1"/>
  <c r="C151" i="1"/>
  <c r="G149" i="1"/>
  <c r="D149" i="1"/>
  <c r="E149" i="1" s="1"/>
  <c r="C149" i="1"/>
  <c r="G148" i="1"/>
  <c r="D148" i="1"/>
  <c r="E148" i="1" s="1"/>
  <c r="C148" i="1"/>
  <c r="G147" i="1"/>
  <c r="D147" i="1"/>
  <c r="E147" i="1" s="1"/>
  <c r="C147" i="1"/>
  <c r="G146" i="1"/>
  <c r="D146" i="1"/>
  <c r="E146" i="1" s="1"/>
  <c r="C146" i="1"/>
  <c r="G145" i="1"/>
  <c r="D145" i="1"/>
  <c r="E145" i="1" s="1"/>
  <c r="C145" i="1"/>
  <c r="G144" i="1"/>
  <c r="D144" i="1"/>
  <c r="E144" i="1" s="1"/>
  <c r="C144" i="1"/>
  <c r="G142" i="1"/>
  <c r="D142" i="1"/>
  <c r="E142" i="1" s="1"/>
  <c r="C142" i="1"/>
  <c r="G140" i="1"/>
  <c r="D140" i="1"/>
  <c r="E140" i="1" s="1"/>
  <c r="C140" i="1"/>
  <c r="G139" i="1"/>
  <c r="D139" i="1"/>
  <c r="E139" i="1" s="1"/>
  <c r="C139" i="1"/>
  <c r="G138" i="1"/>
  <c r="D138" i="1"/>
  <c r="E138" i="1" s="1"/>
  <c r="C138" i="1"/>
  <c r="G137" i="1"/>
  <c r="D137" i="1"/>
  <c r="E137" i="1" s="1"/>
  <c r="C137" i="1"/>
  <c r="G136" i="1"/>
  <c r="D136" i="1"/>
  <c r="E136" i="1" s="1"/>
  <c r="C136" i="1"/>
  <c r="G135" i="1"/>
  <c r="D135" i="1"/>
  <c r="E135" i="1" s="1"/>
  <c r="C135" i="1"/>
  <c r="G134" i="1"/>
  <c r="D134" i="1"/>
  <c r="E134" i="1" s="1"/>
  <c r="C134" i="1"/>
  <c r="G133" i="1"/>
  <c r="D133" i="1"/>
  <c r="E133" i="1" s="1"/>
  <c r="C133" i="1"/>
  <c r="G132" i="1"/>
  <c r="D132" i="1"/>
  <c r="E132" i="1" s="1"/>
  <c r="C132" i="1"/>
  <c r="G131" i="1"/>
  <c r="D131" i="1"/>
  <c r="E131" i="1" s="1"/>
  <c r="C131" i="1"/>
  <c r="G130" i="1"/>
  <c r="D130" i="1"/>
  <c r="E130" i="1" s="1"/>
  <c r="C130" i="1"/>
  <c r="G129" i="1"/>
  <c r="D129" i="1"/>
  <c r="E129" i="1" s="1"/>
  <c r="C129" i="1"/>
  <c r="G128" i="1"/>
  <c r="D128" i="1"/>
  <c r="E128" i="1" s="1"/>
  <c r="C128" i="1"/>
  <c r="G127" i="1"/>
  <c r="D127" i="1"/>
  <c r="E127" i="1" s="1"/>
  <c r="C127" i="1"/>
  <c r="G126" i="1"/>
  <c r="D126" i="1"/>
  <c r="E126" i="1" s="1"/>
  <c r="C126" i="1"/>
  <c r="G125" i="1"/>
  <c r="D125" i="1"/>
  <c r="E125" i="1" s="1"/>
  <c r="C125" i="1"/>
  <c r="G124" i="1"/>
  <c r="D124" i="1"/>
  <c r="E124" i="1" s="1"/>
  <c r="C124" i="1"/>
  <c r="G123" i="1"/>
  <c r="D123" i="1"/>
  <c r="E123" i="1" s="1"/>
  <c r="C123" i="1"/>
  <c r="G122" i="1"/>
  <c r="D122" i="1"/>
  <c r="E122" i="1" s="1"/>
  <c r="C122" i="1"/>
  <c r="G121" i="1"/>
  <c r="D121" i="1"/>
  <c r="E121" i="1" s="1"/>
  <c r="C121" i="1"/>
  <c r="G120" i="1"/>
  <c r="D120" i="1"/>
  <c r="E120" i="1" s="1"/>
  <c r="C120" i="1"/>
  <c r="G119" i="1"/>
  <c r="D119" i="1"/>
  <c r="E119" i="1" s="1"/>
  <c r="C119" i="1"/>
  <c r="G118" i="1"/>
  <c r="D118" i="1"/>
  <c r="E118" i="1" s="1"/>
  <c r="C118" i="1"/>
  <c r="G117" i="1"/>
  <c r="D117" i="1"/>
  <c r="E117" i="1" s="1"/>
  <c r="C117" i="1"/>
  <c r="G116" i="1"/>
  <c r="D116" i="1"/>
  <c r="E116" i="1" s="1"/>
  <c r="C116" i="1"/>
  <c r="G115" i="1"/>
  <c r="D115" i="1"/>
  <c r="E115" i="1" s="1"/>
  <c r="C115" i="1"/>
  <c r="G114" i="1"/>
  <c r="D114" i="1"/>
  <c r="E114" i="1" s="1"/>
  <c r="C114" i="1"/>
  <c r="G113" i="1"/>
  <c r="D113" i="1"/>
  <c r="E113" i="1" s="1"/>
  <c r="C113" i="1"/>
  <c r="G112" i="1"/>
  <c r="D112" i="1"/>
  <c r="E112" i="1" s="1"/>
  <c r="C112" i="1"/>
  <c r="G111" i="1"/>
  <c r="D111" i="1"/>
  <c r="E111" i="1" s="1"/>
  <c r="C111" i="1"/>
  <c r="G110" i="1"/>
  <c r="D110" i="1"/>
  <c r="E110" i="1" s="1"/>
  <c r="C110" i="1"/>
  <c r="G109" i="1"/>
  <c r="D109" i="1"/>
  <c r="E109" i="1" s="1"/>
  <c r="C109" i="1"/>
  <c r="G108" i="1"/>
  <c r="D108" i="1"/>
  <c r="E108" i="1" s="1"/>
  <c r="C108" i="1"/>
  <c r="G107" i="1"/>
  <c r="D107" i="1"/>
  <c r="E107" i="1" s="1"/>
  <c r="C107" i="1"/>
  <c r="G106" i="1"/>
  <c r="D106" i="1"/>
  <c r="E106" i="1" s="1"/>
  <c r="C106" i="1"/>
  <c r="G105" i="1"/>
  <c r="D105" i="1"/>
  <c r="E105" i="1" s="1"/>
  <c r="C105" i="1"/>
  <c r="G104" i="1"/>
  <c r="D104" i="1"/>
  <c r="E104" i="1" s="1"/>
  <c r="C104" i="1"/>
  <c r="G103" i="1"/>
  <c r="D103" i="1"/>
  <c r="E103" i="1" s="1"/>
  <c r="C103" i="1"/>
  <c r="G102" i="1"/>
  <c r="D102" i="1"/>
  <c r="E102" i="1" s="1"/>
  <c r="C102" i="1"/>
  <c r="G101" i="1"/>
  <c r="D101" i="1"/>
  <c r="E101" i="1" s="1"/>
  <c r="C101" i="1"/>
  <c r="G100" i="1"/>
  <c r="D100" i="1"/>
  <c r="E100" i="1" s="1"/>
  <c r="C100" i="1"/>
  <c r="G99" i="1"/>
  <c r="D99" i="1"/>
  <c r="E99" i="1" s="1"/>
  <c r="C99" i="1"/>
  <c r="G98" i="1"/>
  <c r="D98" i="1"/>
  <c r="E98" i="1" s="1"/>
  <c r="C98" i="1"/>
  <c r="G97" i="1"/>
  <c r="D97" i="1"/>
  <c r="E97" i="1" s="1"/>
  <c r="C97" i="1"/>
  <c r="G96" i="1"/>
  <c r="D96" i="1"/>
  <c r="E96" i="1" s="1"/>
  <c r="C96" i="1"/>
  <c r="G95" i="1"/>
  <c r="D95" i="1"/>
  <c r="E95" i="1" s="1"/>
  <c r="C95" i="1"/>
  <c r="G94" i="1"/>
  <c r="D94" i="1"/>
  <c r="E94" i="1" s="1"/>
  <c r="C94" i="1"/>
  <c r="G93" i="1"/>
  <c r="D93" i="1"/>
  <c r="E93" i="1" s="1"/>
  <c r="C93" i="1"/>
  <c r="G92" i="1"/>
  <c r="D92" i="1"/>
  <c r="E92" i="1" s="1"/>
  <c r="C92" i="1"/>
  <c r="G91" i="1"/>
  <c r="D91" i="1"/>
  <c r="E91" i="1" s="1"/>
  <c r="C91" i="1"/>
  <c r="G90" i="1"/>
  <c r="D90" i="1"/>
  <c r="E90" i="1" s="1"/>
  <c r="C90" i="1"/>
  <c r="G89" i="1"/>
  <c r="D89" i="1"/>
  <c r="E89" i="1" s="1"/>
  <c r="C89" i="1"/>
  <c r="G88" i="1"/>
  <c r="D88" i="1"/>
  <c r="E88" i="1" s="1"/>
  <c r="C88" i="1"/>
  <c r="G87" i="1"/>
  <c r="D87" i="1"/>
  <c r="E87" i="1" s="1"/>
  <c r="C87" i="1"/>
  <c r="G86" i="1"/>
  <c r="D86" i="1"/>
  <c r="E86" i="1" s="1"/>
  <c r="C86" i="1"/>
  <c r="I85" i="1"/>
  <c r="G85" i="1"/>
  <c r="D85" i="1"/>
  <c r="E85" i="1" s="1"/>
  <c r="C85" i="1"/>
  <c r="G84" i="1"/>
  <c r="D84" i="1"/>
  <c r="E84" i="1" s="1"/>
  <c r="C84" i="1"/>
  <c r="G83" i="1"/>
  <c r="D83" i="1"/>
  <c r="E83" i="1" s="1"/>
  <c r="C83" i="1"/>
  <c r="G82" i="1"/>
  <c r="D82" i="1"/>
  <c r="E82" i="1" s="1"/>
  <c r="C82" i="1"/>
  <c r="G81" i="1"/>
  <c r="D81" i="1"/>
  <c r="E81" i="1" s="1"/>
  <c r="C81" i="1"/>
  <c r="G80" i="1"/>
  <c r="D80" i="1"/>
  <c r="E80" i="1" s="1"/>
  <c r="C80" i="1"/>
  <c r="G79" i="1"/>
  <c r="D79" i="1"/>
  <c r="E79" i="1" s="1"/>
  <c r="C79" i="1"/>
  <c r="G78" i="1"/>
  <c r="D78" i="1"/>
  <c r="E78" i="1" s="1"/>
  <c r="C78" i="1"/>
  <c r="G77" i="1"/>
  <c r="D77" i="1"/>
  <c r="E77" i="1" s="1"/>
  <c r="C77" i="1"/>
  <c r="G76" i="1"/>
  <c r="D76" i="1"/>
  <c r="E76" i="1" s="1"/>
  <c r="C76" i="1"/>
  <c r="G75" i="1"/>
  <c r="D75" i="1"/>
  <c r="E75" i="1" s="1"/>
  <c r="C75" i="1"/>
  <c r="G74" i="1"/>
  <c r="D74" i="1"/>
  <c r="E74" i="1" s="1"/>
  <c r="C74" i="1"/>
  <c r="G73" i="1"/>
  <c r="D73" i="1"/>
  <c r="E73" i="1" s="1"/>
  <c r="C73" i="1"/>
  <c r="G72" i="1"/>
  <c r="D72" i="1"/>
  <c r="E72" i="1" s="1"/>
  <c r="C72" i="1"/>
  <c r="G71" i="1"/>
  <c r="D71" i="1"/>
  <c r="E71" i="1" s="1"/>
  <c r="C71" i="1"/>
  <c r="G70" i="1"/>
  <c r="D70" i="1"/>
  <c r="E70" i="1" s="1"/>
  <c r="C70" i="1"/>
  <c r="G69" i="1"/>
  <c r="D69" i="1"/>
  <c r="E69" i="1" s="1"/>
  <c r="C69" i="1"/>
  <c r="G68" i="1"/>
  <c r="D68" i="1"/>
  <c r="E68" i="1" s="1"/>
  <c r="C68" i="1"/>
  <c r="G67" i="1"/>
  <c r="D67" i="1"/>
  <c r="E67" i="1" s="1"/>
  <c r="C67" i="1"/>
  <c r="G66" i="1"/>
  <c r="D66" i="1"/>
  <c r="E66" i="1" s="1"/>
  <c r="C66" i="1"/>
  <c r="G65" i="1"/>
  <c r="D65" i="1"/>
  <c r="E65" i="1" s="1"/>
  <c r="C65" i="1"/>
  <c r="G64" i="1"/>
  <c r="D64" i="1"/>
  <c r="E64" i="1" s="1"/>
  <c r="C64" i="1"/>
  <c r="G63" i="1"/>
  <c r="D63" i="1"/>
  <c r="E63" i="1" s="1"/>
  <c r="C63" i="1"/>
  <c r="G62" i="1"/>
  <c r="D62" i="1"/>
  <c r="E62" i="1" s="1"/>
  <c r="C62" i="1"/>
  <c r="G61" i="1"/>
  <c r="D61" i="1"/>
  <c r="E61" i="1" s="1"/>
  <c r="C61" i="1"/>
  <c r="G60" i="1"/>
  <c r="D60" i="1"/>
  <c r="E60" i="1" s="1"/>
  <c r="C60" i="1"/>
  <c r="G59" i="1"/>
  <c r="D59" i="1"/>
  <c r="E59" i="1" s="1"/>
  <c r="C59" i="1"/>
  <c r="G58" i="1"/>
  <c r="D58" i="1"/>
  <c r="E58" i="1" s="1"/>
  <c r="C58" i="1"/>
  <c r="G57" i="1"/>
  <c r="D57" i="1"/>
  <c r="E57" i="1" s="1"/>
  <c r="C57" i="1"/>
  <c r="G56" i="1"/>
  <c r="D56" i="1"/>
  <c r="E56" i="1" s="1"/>
  <c r="C56" i="1"/>
  <c r="G55" i="1"/>
  <c r="D55" i="1"/>
  <c r="E55" i="1" s="1"/>
  <c r="C55" i="1"/>
  <c r="G54" i="1"/>
  <c r="D54" i="1"/>
  <c r="E54" i="1" s="1"/>
  <c r="C54" i="1"/>
  <c r="G53" i="1"/>
  <c r="D53" i="1"/>
  <c r="E53" i="1" s="1"/>
  <c r="C53" i="1"/>
  <c r="G52" i="1"/>
  <c r="D52" i="1"/>
  <c r="E52" i="1" s="1"/>
  <c r="C52" i="1"/>
  <c r="G51" i="1"/>
  <c r="D51" i="1"/>
  <c r="E51" i="1" s="1"/>
  <c r="C51" i="1"/>
  <c r="G50" i="1"/>
  <c r="D50" i="1"/>
  <c r="E50" i="1" s="1"/>
  <c r="C50" i="1"/>
  <c r="G49" i="1"/>
  <c r="D49" i="1"/>
  <c r="E49" i="1" s="1"/>
  <c r="C49" i="1"/>
  <c r="G47" i="1"/>
  <c r="D47" i="1"/>
  <c r="E47" i="1" s="1"/>
  <c r="C47" i="1"/>
  <c r="G46" i="1"/>
  <c r="D46" i="1"/>
  <c r="E46" i="1" s="1"/>
  <c r="C46" i="1"/>
  <c r="G45" i="1"/>
  <c r="D45" i="1"/>
  <c r="E45" i="1" s="1"/>
  <c r="C45" i="1"/>
  <c r="G44" i="1"/>
  <c r="D44" i="1"/>
  <c r="E44" i="1" s="1"/>
  <c r="C44" i="1"/>
  <c r="G43" i="1"/>
  <c r="D43" i="1"/>
  <c r="E43" i="1" s="1"/>
  <c r="C43" i="1"/>
  <c r="G42" i="1"/>
  <c r="D42" i="1"/>
  <c r="E42" i="1" s="1"/>
  <c r="C42" i="1"/>
  <c r="G41" i="1"/>
  <c r="D41" i="1"/>
  <c r="E41" i="1" s="1"/>
  <c r="C41" i="1"/>
  <c r="G40" i="1"/>
  <c r="D40" i="1"/>
  <c r="E40" i="1" s="1"/>
  <c r="C40" i="1"/>
  <c r="G39" i="1"/>
  <c r="D39" i="1"/>
  <c r="E39" i="1" s="1"/>
  <c r="G38" i="1"/>
  <c r="D38" i="1"/>
  <c r="E38" i="1" s="1"/>
  <c r="C38" i="1"/>
  <c r="G37" i="1"/>
  <c r="D37" i="1"/>
  <c r="E37" i="1" s="1"/>
  <c r="C37" i="1"/>
  <c r="G36" i="1"/>
  <c r="D36" i="1"/>
  <c r="E36" i="1" s="1"/>
  <c r="C36" i="1"/>
  <c r="G35" i="1"/>
  <c r="D35" i="1"/>
  <c r="E35" i="1" s="1"/>
  <c r="C35" i="1"/>
  <c r="G34" i="1"/>
  <c r="D34" i="1"/>
  <c r="E34" i="1" s="1"/>
  <c r="C34" i="1"/>
  <c r="G33" i="1"/>
  <c r="D33" i="1"/>
  <c r="E33" i="1" s="1"/>
  <c r="C33" i="1"/>
  <c r="G32" i="1"/>
  <c r="D32" i="1"/>
  <c r="E32" i="1" s="1"/>
  <c r="C32" i="1"/>
  <c r="G31" i="1"/>
  <c r="D31" i="1"/>
  <c r="E31" i="1" s="1"/>
  <c r="C31" i="1"/>
  <c r="G30" i="1"/>
  <c r="D30" i="1"/>
  <c r="E30" i="1" s="1"/>
  <c r="C30" i="1"/>
  <c r="G29" i="1"/>
  <c r="D29" i="1"/>
  <c r="E29" i="1" s="1"/>
  <c r="C29" i="1"/>
  <c r="G28" i="1"/>
  <c r="D28" i="1"/>
  <c r="E28" i="1" s="1"/>
  <c r="C28" i="1"/>
  <c r="G27" i="1"/>
  <c r="D27" i="1"/>
  <c r="E27" i="1" s="1"/>
  <c r="C27" i="1"/>
  <c r="G26" i="1"/>
  <c r="D26" i="1"/>
  <c r="E26" i="1" s="1"/>
  <c r="C26" i="1"/>
  <c r="G25" i="1"/>
  <c r="D25" i="1"/>
  <c r="E25" i="1" s="1"/>
  <c r="C25" i="1"/>
  <c r="G24" i="1"/>
  <c r="D24" i="1"/>
  <c r="E24" i="1" s="1"/>
  <c r="C24" i="1"/>
  <c r="G23" i="1"/>
  <c r="D23" i="1"/>
  <c r="E23" i="1" s="1"/>
  <c r="C23" i="1"/>
  <c r="G22" i="1"/>
  <c r="D22" i="1"/>
  <c r="E22" i="1" s="1"/>
  <c r="C22" i="1"/>
  <c r="G21" i="1"/>
  <c r="D21" i="1"/>
  <c r="E21" i="1" s="1"/>
  <c r="C21" i="1"/>
  <c r="G20" i="1"/>
  <c r="D20" i="1"/>
  <c r="E20" i="1" s="1"/>
  <c r="C20" i="1"/>
  <c r="G19" i="1"/>
  <c r="D19" i="1"/>
  <c r="E19" i="1" s="1"/>
  <c r="C19" i="1"/>
  <c r="G18" i="1"/>
  <c r="D18" i="1"/>
  <c r="E18" i="1" s="1"/>
  <c r="C18" i="1"/>
  <c r="G17" i="1"/>
  <c r="D17" i="1"/>
  <c r="E17" i="1" s="1"/>
  <c r="C17" i="1"/>
  <c r="G16" i="1"/>
  <c r="D16" i="1"/>
  <c r="E16" i="1" s="1"/>
  <c r="C16" i="1"/>
  <c r="G14" i="1"/>
  <c r="D14" i="1"/>
  <c r="E14" i="1" s="1"/>
  <c r="C14" i="1"/>
  <c r="H12" i="1"/>
  <c r="D12" i="1" s="1"/>
  <c r="E12" i="1" s="1"/>
  <c r="G12" i="1"/>
  <c r="C12" i="1"/>
  <c r="G11" i="1"/>
  <c r="D11" i="1"/>
  <c r="E11" i="1" s="1"/>
  <c r="C11" i="1"/>
  <c r="G10" i="1"/>
  <c r="D10" i="1"/>
  <c r="E10" i="1" s="1"/>
  <c r="C10" i="1"/>
  <c r="G9" i="1"/>
  <c r="D9" i="1"/>
  <c r="E9" i="1" s="1"/>
  <c r="C9" i="1"/>
  <c r="G8" i="1"/>
  <c r="D8" i="1"/>
  <c r="E8" i="1" s="1"/>
  <c r="C8" i="1"/>
  <c r="H7" i="1"/>
  <c r="D7" i="1" s="1"/>
  <c r="E7" i="1" s="1"/>
  <c r="G6" i="1"/>
  <c r="D6" i="1"/>
  <c r="E6" i="1" s="1"/>
  <c r="C6" i="1"/>
  <c r="G5" i="1"/>
  <c r="D5" i="1"/>
  <c r="E5" i="1" s="1"/>
  <c r="C5" i="1"/>
  <c r="H73" i="2" l="1"/>
</calcChain>
</file>

<file path=xl/sharedStrings.xml><?xml version="1.0" encoding="utf-8"?>
<sst xmlns="http://schemas.openxmlformats.org/spreadsheetml/2006/main" count="346" uniqueCount="328">
  <si>
    <t>ID</t>
    <phoneticPr fontId="0" type="noConversion"/>
  </si>
  <si>
    <t>OD</t>
    <phoneticPr fontId="0" type="noConversion"/>
  </si>
  <si>
    <t>L</t>
    <phoneticPr fontId="0" type="noConversion"/>
  </si>
  <si>
    <t>Wall</t>
    <phoneticPr fontId="0" type="noConversion"/>
  </si>
  <si>
    <t>in</t>
    <phoneticPr fontId="0" type="noConversion"/>
  </si>
  <si>
    <t>mm</t>
    <phoneticPr fontId="0" type="noConversion"/>
  </si>
  <si>
    <t>g</t>
    <phoneticPr fontId="0" type="noConversion"/>
  </si>
  <si>
    <t>Shore A</t>
    <phoneticPr fontId="0" type="noConversion"/>
  </si>
  <si>
    <t>C-0020-0500</t>
    <phoneticPr fontId="0" type="noConversion"/>
  </si>
  <si>
    <t>C-0035-0500</t>
    <phoneticPr fontId="0" type="noConversion"/>
  </si>
  <si>
    <t>C-0040-0500</t>
    <phoneticPr fontId="0" type="noConversion"/>
  </si>
  <si>
    <t>C-0040-0750</t>
    <phoneticPr fontId="0" type="noConversion"/>
  </si>
  <si>
    <t>C-0062-0500</t>
    <phoneticPr fontId="0" type="noConversion"/>
  </si>
  <si>
    <t>C-0062-0750</t>
    <phoneticPr fontId="0" type="noConversion"/>
  </si>
  <si>
    <t>C-0062-1000</t>
    <phoneticPr fontId="0" type="noConversion"/>
  </si>
  <si>
    <t>C-0070-1000</t>
    <phoneticPr fontId="0" type="noConversion"/>
  </si>
  <si>
    <t>C-0080-0500</t>
    <phoneticPr fontId="0" type="noConversion"/>
  </si>
  <si>
    <t>C-0080-0750</t>
    <phoneticPr fontId="0" type="noConversion"/>
  </si>
  <si>
    <t>C-0080-1000</t>
    <phoneticPr fontId="0" type="noConversion"/>
  </si>
  <si>
    <t>C-0093-0500</t>
    <phoneticPr fontId="0" type="noConversion"/>
  </si>
  <si>
    <t>C-0093-0750</t>
    <phoneticPr fontId="0" type="noConversion"/>
  </si>
  <si>
    <t>C-0093-1000</t>
    <phoneticPr fontId="0" type="noConversion"/>
  </si>
  <si>
    <t>C-0100-0500</t>
    <phoneticPr fontId="0" type="noConversion"/>
  </si>
  <si>
    <t>C-0100-0750</t>
    <phoneticPr fontId="0" type="noConversion"/>
  </si>
  <si>
    <t>C-0100-1000</t>
    <phoneticPr fontId="0" type="noConversion"/>
  </si>
  <si>
    <t>C-0100-1500</t>
    <phoneticPr fontId="0" type="noConversion"/>
  </si>
  <si>
    <t>C-0109-0500</t>
    <phoneticPr fontId="0" type="noConversion"/>
  </si>
  <si>
    <t>C-0109-0750</t>
    <phoneticPr fontId="0" type="noConversion"/>
  </si>
  <si>
    <t>C-0109-1000</t>
  </si>
  <si>
    <t>C-0120-0250</t>
    <phoneticPr fontId="0" type="noConversion"/>
  </si>
  <si>
    <t>C-0120-0400</t>
    <phoneticPr fontId="0" type="noConversion"/>
  </si>
  <si>
    <t>C-0125-0500</t>
    <phoneticPr fontId="0" type="noConversion"/>
  </si>
  <si>
    <t>C-0125-0750</t>
    <phoneticPr fontId="0" type="noConversion"/>
  </si>
  <si>
    <t>C-0125-1000</t>
  </si>
  <si>
    <t>C-0125-1500</t>
  </si>
  <si>
    <t>C-0135-0625</t>
    <phoneticPr fontId="0" type="noConversion"/>
  </si>
  <si>
    <t>C-0137-0500</t>
    <phoneticPr fontId="0" type="noConversion"/>
  </si>
  <si>
    <t>C-0137-1000</t>
  </si>
  <si>
    <t>C-0140-0500</t>
    <phoneticPr fontId="0" type="noConversion"/>
  </si>
  <si>
    <t>C-0140-1000</t>
  </si>
  <si>
    <t>C-0140-1500</t>
  </si>
  <si>
    <t>C-0148-0500</t>
    <phoneticPr fontId="0" type="noConversion"/>
  </si>
  <si>
    <t>C-0148-0750</t>
    <phoneticPr fontId="0" type="noConversion"/>
  </si>
  <si>
    <t>C-0148-1000</t>
  </si>
  <si>
    <t>C-0148-1500</t>
  </si>
  <si>
    <t>C-0156-0500</t>
    <phoneticPr fontId="0" type="noConversion"/>
  </si>
  <si>
    <t>C-0156-1000</t>
  </si>
  <si>
    <t>C-0156-1250</t>
  </si>
  <si>
    <t>C-0156-1500</t>
  </si>
  <si>
    <t>C-0165-1000</t>
  </si>
  <si>
    <t>C-0165-1500</t>
  </si>
  <si>
    <t>C-0165-2000</t>
    <phoneticPr fontId="0" type="noConversion"/>
  </si>
  <si>
    <t>C-0172-0500</t>
    <phoneticPr fontId="0" type="noConversion"/>
  </si>
  <si>
    <t>C-0172-1000</t>
  </si>
  <si>
    <t>C-0172-1500</t>
  </si>
  <si>
    <t>C-0180-1000</t>
  </si>
  <si>
    <t>C-0187-0500</t>
    <phoneticPr fontId="0" type="noConversion"/>
  </si>
  <si>
    <t>C-0187-0610</t>
    <phoneticPr fontId="0" type="noConversion"/>
  </si>
  <si>
    <t>C-0187-0750</t>
    <phoneticPr fontId="0" type="noConversion"/>
  </si>
  <si>
    <t>C-0187-1000</t>
  </si>
  <si>
    <t>C-0187-1500</t>
  </si>
  <si>
    <t>C-0197-0500</t>
    <phoneticPr fontId="0" type="noConversion"/>
  </si>
  <si>
    <t>C-0197-1000</t>
  </si>
  <si>
    <t>C-0218-1000</t>
  </si>
  <si>
    <t>C-0223-0500</t>
    <phoneticPr fontId="0" type="noConversion"/>
  </si>
  <si>
    <t>C-0223-0750</t>
    <phoneticPr fontId="0" type="noConversion"/>
  </si>
  <si>
    <t>C-0223-1000</t>
  </si>
  <si>
    <t>C-0223-1500</t>
  </si>
  <si>
    <t>C-0223-2165</t>
  </si>
  <si>
    <t>C-0234-0500</t>
    <phoneticPr fontId="0" type="noConversion"/>
  </si>
  <si>
    <t>C-0234-0787</t>
    <phoneticPr fontId="0" type="noConversion"/>
  </si>
  <si>
    <t>C-0234-1000</t>
  </si>
  <si>
    <t>C-0234-1250</t>
  </si>
  <si>
    <t>C-0234-1500</t>
  </si>
  <si>
    <t>C-0250-0500</t>
    <phoneticPr fontId="0" type="noConversion"/>
  </si>
  <si>
    <t>C-0250-1000</t>
  </si>
  <si>
    <t>C-0250-1500</t>
  </si>
  <si>
    <t>C-0260-0500</t>
    <phoneticPr fontId="0" type="noConversion"/>
  </si>
  <si>
    <t>C-0260-1000</t>
  </si>
  <si>
    <t>C-0281-0500</t>
    <phoneticPr fontId="0" type="noConversion"/>
  </si>
  <si>
    <t>C-0281-0750</t>
    <phoneticPr fontId="0" type="noConversion"/>
  </si>
  <si>
    <t>C-0281-1000</t>
  </si>
  <si>
    <t>C-0281-2000</t>
  </si>
  <si>
    <t>C-0295-0500</t>
    <phoneticPr fontId="0" type="noConversion"/>
  </si>
  <si>
    <t>C-0295-0750</t>
    <phoneticPr fontId="0" type="noConversion"/>
  </si>
  <si>
    <t>C-0295-1000</t>
  </si>
  <si>
    <t>C-0295-1500</t>
  </si>
  <si>
    <t>C-0295-2350</t>
  </si>
  <si>
    <t>C-0303-1000</t>
  </si>
  <si>
    <t>C-0312-0500</t>
    <phoneticPr fontId="0" type="noConversion"/>
  </si>
  <si>
    <t>C-0312-1000</t>
  </si>
  <si>
    <t>C-0312-1500</t>
  </si>
  <si>
    <t>C-0312-2000</t>
  </si>
  <si>
    <t>C-0340-0500</t>
    <phoneticPr fontId="0" type="noConversion"/>
  </si>
  <si>
    <t>C-0340-1000</t>
  </si>
  <si>
    <t>C-0340-1500</t>
  </si>
  <si>
    <t>C-0340-2000</t>
  </si>
  <si>
    <t>C-0355-1000</t>
  </si>
  <si>
    <t>C-0355-1500</t>
  </si>
  <si>
    <t>C-0366-1000</t>
  </si>
  <si>
    <t>C-0366-1500</t>
  </si>
  <si>
    <t>C-0375-0500</t>
    <phoneticPr fontId="0" type="noConversion"/>
  </si>
  <si>
    <t>C-0375-0750</t>
    <phoneticPr fontId="0" type="noConversion"/>
  </si>
  <si>
    <t>C-0375-1000</t>
  </si>
  <si>
    <t>C-0375-1500</t>
  </si>
  <si>
    <t>C-0375-1969</t>
  </si>
  <si>
    <t>C-0406-1000</t>
  </si>
  <si>
    <t>C-0406-1500</t>
  </si>
  <si>
    <t>C-0437-0250</t>
    <phoneticPr fontId="0" type="noConversion"/>
  </si>
  <si>
    <t>C-0437-0750</t>
    <phoneticPr fontId="0" type="noConversion"/>
  </si>
  <si>
    <t>C-0437-1000</t>
  </si>
  <si>
    <t>C-0437-2000</t>
  </si>
  <si>
    <t>C-0456-0500</t>
    <phoneticPr fontId="0" type="noConversion"/>
  </si>
  <si>
    <t>C-0456-0750</t>
    <phoneticPr fontId="0" type="noConversion"/>
  </si>
  <si>
    <t>C-0456-1000</t>
  </si>
  <si>
    <t>C-0456-1500</t>
  </si>
  <si>
    <t>C-0456-1969</t>
  </si>
  <si>
    <t>C-0468-1000</t>
  </si>
  <si>
    <t>C-0468-1500</t>
  </si>
  <si>
    <t>C-0475-4000</t>
  </si>
  <si>
    <t>C-0480-1000</t>
  </si>
  <si>
    <t>C-0480-1500</t>
  </si>
  <si>
    <t>C-0500-0750</t>
    <phoneticPr fontId="0" type="noConversion"/>
  </si>
  <si>
    <t>C-0500-1500</t>
  </si>
  <si>
    <t>C-0500-3000</t>
  </si>
  <si>
    <t>C-0500-4000</t>
  </si>
  <si>
    <t>C-0535-0750</t>
    <phoneticPr fontId="0" type="noConversion"/>
  </si>
  <si>
    <t>C-0535-1000</t>
  </si>
  <si>
    <t>C-0535-1500</t>
  </si>
  <si>
    <t>C-0535-3000</t>
  </si>
  <si>
    <t>C-0562-0659</t>
    <phoneticPr fontId="0" type="noConversion"/>
  </si>
  <si>
    <t>C-0562-0800</t>
    <phoneticPr fontId="0" type="noConversion"/>
  </si>
  <si>
    <t>C-0562-1100</t>
  </si>
  <si>
    <t>C-0562-1500</t>
  </si>
  <si>
    <t>C-0600-1500</t>
  </si>
  <si>
    <t>C-0625-0750</t>
    <phoneticPr fontId="0" type="noConversion"/>
  </si>
  <si>
    <t>C-0625-1125</t>
  </si>
  <si>
    <t>C-0625-1250</t>
  </si>
  <si>
    <t>C-0625-1500</t>
  </si>
  <si>
    <t>C-0625-2500</t>
  </si>
  <si>
    <t>C-0687-0625</t>
    <phoneticPr fontId="0" type="noConversion"/>
  </si>
  <si>
    <t>C-0687-1000</t>
  </si>
  <si>
    <t>C-0687-1250</t>
  </si>
  <si>
    <t>C-0687-1500</t>
  </si>
  <si>
    <t>C-0687-1750</t>
    <phoneticPr fontId="0" type="noConversion"/>
  </si>
  <si>
    <t>C-0687-2500</t>
  </si>
  <si>
    <t>C-0687-4500</t>
    <phoneticPr fontId="0" type="noConversion"/>
  </si>
  <si>
    <t>C-0730-1500</t>
  </si>
  <si>
    <t>C-0730-4325</t>
  </si>
  <si>
    <t>C-0750-1500</t>
  </si>
  <si>
    <t>C-0750-1750</t>
  </si>
  <si>
    <t>C-0750-2000</t>
  </si>
  <si>
    <t>C-0750-3500</t>
  </si>
  <si>
    <t>C-0750-4300</t>
  </si>
  <si>
    <t>C-0780-1500</t>
  </si>
  <si>
    <t>C-0812-1000</t>
  </si>
  <si>
    <t>C-0812-1500</t>
  </si>
  <si>
    <t>C-0845-2844</t>
  </si>
  <si>
    <t>C-0875-1000</t>
  </si>
  <si>
    <t>C-0875-1500</t>
  </si>
  <si>
    <t>C-0937-1000</t>
    <phoneticPr fontId="0" type="noConversion"/>
  </si>
  <si>
    <t>C-0937-1500</t>
  </si>
  <si>
    <t>C-0970-1500</t>
  </si>
  <si>
    <t>C-0970-4000</t>
  </si>
  <si>
    <t>C-1000-0820</t>
    <phoneticPr fontId="0" type="noConversion"/>
  </si>
  <si>
    <t>C-1000-1500</t>
    <phoneticPr fontId="0" type="noConversion"/>
  </si>
  <si>
    <t>C-1000-2000</t>
    <phoneticPr fontId="0" type="noConversion"/>
  </si>
  <si>
    <t>C-1062-1000</t>
    <phoneticPr fontId="0" type="noConversion"/>
  </si>
  <si>
    <t>C-1062-1500</t>
    <phoneticPr fontId="0" type="noConversion"/>
  </si>
  <si>
    <t>C-1062-2000</t>
    <phoneticPr fontId="0" type="noConversion"/>
  </si>
  <si>
    <t>C-1062-3414</t>
    <phoneticPr fontId="0" type="noConversion"/>
  </si>
  <si>
    <t>C-1083-3000</t>
    <phoneticPr fontId="0" type="noConversion"/>
  </si>
  <si>
    <t>C-1125-1500</t>
    <phoneticPr fontId="0" type="noConversion"/>
  </si>
  <si>
    <t>C-1187-1500</t>
    <phoneticPr fontId="0" type="noConversion"/>
  </si>
  <si>
    <t>C-1250-1125</t>
    <phoneticPr fontId="0" type="noConversion"/>
  </si>
  <si>
    <t>C-1250-1500</t>
    <phoneticPr fontId="0" type="noConversion"/>
  </si>
  <si>
    <t>C-1350-1500</t>
    <phoneticPr fontId="0" type="noConversion"/>
  </si>
  <si>
    <t>C-1350-1750</t>
    <phoneticPr fontId="0" type="noConversion"/>
  </si>
  <si>
    <t>C-1375-1500</t>
    <phoneticPr fontId="0" type="noConversion"/>
  </si>
  <si>
    <t>C-1380-1000</t>
    <phoneticPr fontId="0" type="noConversion"/>
  </si>
  <si>
    <t>C-1380-1500</t>
    <phoneticPr fontId="0" type="noConversion"/>
  </si>
  <si>
    <t>C-1500-1000</t>
    <phoneticPr fontId="0" type="noConversion"/>
  </si>
  <si>
    <t>C-1500-1500</t>
    <phoneticPr fontId="0" type="noConversion"/>
  </si>
  <si>
    <t>C-1500-1750</t>
    <phoneticPr fontId="0" type="noConversion"/>
  </si>
  <si>
    <t>C-1625-2000</t>
    <phoneticPr fontId="0" type="noConversion"/>
  </si>
  <si>
    <t>C-1750-1500</t>
    <phoneticPr fontId="0" type="noConversion"/>
  </si>
  <si>
    <t>C-1750-2000</t>
    <phoneticPr fontId="0" type="noConversion"/>
  </si>
  <si>
    <t>C-1875-1500</t>
    <phoneticPr fontId="0" type="noConversion"/>
  </si>
  <si>
    <t>C-1875-2000</t>
    <phoneticPr fontId="0" type="noConversion"/>
  </si>
  <si>
    <t>C-2000-1000</t>
    <phoneticPr fontId="0" type="noConversion"/>
  </si>
  <si>
    <t>C-2000-2000</t>
    <phoneticPr fontId="0" type="noConversion"/>
  </si>
  <si>
    <t>C-2105-2000</t>
    <phoneticPr fontId="0" type="noConversion"/>
  </si>
  <si>
    <t>INFO</t>
  </si>
  <si>
    <t>VPE</t>
  </si>
  <si>
    <t>Gewicht</t>
  </si>
  <si>
    <t>Artikel Nr</t>
  </si>
  <si>
    <t>PART NO.</t>
  </si>
  <si>
    <t>A</t>
    <phoneticPr fontId="0" type="noConversion"/>
  </si>
  <si>
    <t>B</t>
    <phoneticPr fontId="0" type="noConversion"/>
  </si>
  <si>
    <t>TP-0063-0625</t>
    <phoneticPr fontId="0" type="noConversion"/>
  </si>
  <si>
    <t>TP-0078-0750</t>
    <phoneticPr fontId="0" type="noConversion"/>
  </si>
  <si>
    <t>TP-0078-1000</t>
    <phoneticPr fontId="0" type="noConversion"/>
  </si>
  <si>
    <t>TP-0100-0625</t>
    <phoneticPr fontId="0" type="noConversion"/>
  </si>
  <si>
    <t>TP-0100-1000</t>
  </si>
  <si>
    <t xml:space="preserve">TP-0125  </t>
  </si>
  <si>
    <t>TP-0125-0625</t>
    <phoneticPr fontId="0" type="noConversion"/>
  </si>
  <si>
    <t>TP-0146-0276</t>
    <phoneticPr fontId="0" type="noConversion"/>
  </si>
  <si>
    <t>TP-0177-0591</t>
    <phoneticPr fontId="0" type="noConversion"/>
  </si>
  <si>
    <t>TP-0187-0394</t>
    <phoneticPr fontId="0" type="noConversion"/>
  </si>
  <si>
    <t>TP-0187-0625</t>
    <phoneticPr fontId="0" type="noConversion"/>
  </si>
  <si>
    <t>TP-0187-0750</t>
    <phoneticPr fontId="0" type="noConversion"/>
  </si>
  <si>
    <t>TP-0187-1000</t>
  </si>
  <si>
    <t>TP-0188-2200</t>
  </si>
  <si>
    <t>TP-0197-1100</t>
  </si>
  <si>
    <t>TP-0200-0750</t>
    <phoneticPr fontId="0" type="noConversion"/>
  </si>
  <si>
    <t>TP-0216-1500</t>
  </si>
  <si>
    <t>TP-0218-0250</t>
    <phoneticPr fontId="0" type="noConversion"/>
  </si>
  <si>
    <t>TP-0250-0750</t>
    <phoneticPr fontId="0" type="noConversion"/>
  </si>
  <si>
    <t>TP-0250-1000</t>
  </si>
  <si>
    <t>TP-0276-0630</t>
    <phoneticPr fontId="0" type="noConversion"/>
  </si>
  <si>
    <t>TP-0276-0787</t>
    <phoneticPr fontId="0" type="noConversion"/>
  </si>
  <si>
    <t>TP-0276-0984</t>
    <phoneticPr fontId="0" type="noConversion"/>
  </si>
  <si>
    <t>TP-0279-0984</t>
    <phoneticPr fontId="0" type="noConversion"/>
  </si>
  <si>
    <t>TP-0315-0787</t>
    <phoneticPr fontId="0" type="noConversion"/>
  </si>
  <si>
    <t>TP-0343-0625</t>
    <phoneticPr fontId="0" type="noConversion"/>
  </si>
  <si>
    <t>TP-0343-0750</t>
    <phoneticPr fontId="0" type="noConversion"/>
  </si>
  <si>
    <t>TP-0343-1000</t>
  </si>
  <si>
    <t>TP-0354-0984</t>
    <phoneticPr fontId="0" type="noConversion"/>
  </si>
  <si>
    <t>TP-0375-0500</t>
    <phoneticPr fontId="0" type="noConversion"/>
  </si>
  <si>
    <t>TP-0375-0750</t>
    <phoneticPr fontId="0" type="noConversion"/>
  </si>
  <si>
    <t>TP-0375-1000</t>
  </si>
  <si>
    <t>TP-0375-1250</t>
  </si>
  <si>
    <t>TP-0393-0787</t>
    <phoneticPr fontId="0" type="noConversion"/>
  </si>
  <si>
    <t>TP-0394-1000</t>
  </si>
  <si>
    <t>TP-0394-1969</t>
  </si>
  <si>
    <t>TP-0394-1890</t>
  </si>
  <si>
    <t>TP-0395-1969</t>
  </si>
  <si>
    <t>TP-0433-0748</t>
    <phoneticPr fontId="0" type="noConversion"/>
  </si>
  <si>
    <t>TP-0433-1063</t>
  </si>
  <si>
    <t>TP-0437-1000</t>
  </si>
  <si>
    <t>TP-0438-0688</t>
    <phoneticPr fontId="0" type="noConversion"/>
  </si>
  <si>
    <t>TP-0438-0748</t>
    <phoneticPr fontId="0" type="noConversion"/>
  </si>
  <si>
    <t>TP-0469-0813</t>
    <phoneticPr fontId="0" type="noConversion"/>
  </si>
  <si>
    <t>TP-0472-0748</t>
    <phoneticPr fontId="0" type="noConversion"/>
  </si>
  <si>
    <t>TP-0472-1000</t>
  </si>
  <si>
    <t>TP-0472-2000</t>
  </si>
  <si>
    <t>TP-0473-0787</t>
    <phoneticPr fontId="0" type="noConversion"/>
  </si>
  <si>
    <t>TP-0487-0748</t>
    <phoneticPr fontId="0" type="noConversion"/>
  </si>
  <si>
    <t>TP-0492-0787</t>
    <phoneticPr fontId="0" type="noConversion"/>
  </si>
  <si>
    <t>TP-0500-0813</t>
    <phoneticPr fontId="0" type="noConversion"/>
  </si>
  <si>
    <t>TP-0500-1000</t>
  </si>
  <si>
    <t>TP-0500-2000</t>
  </si>
  <si>
    <t>TP-0512-0984</t>
    <phoneticPr fontId="0" type="noConversion"/>
  </si>
  <si>
    <t>TP-0512-1125</t>
  </si>
  <si>
    <t>TP-0562-1000</t>
  </si>
  <si>
    <t>TP-0562-1125</t>
  </si>
  <si>
    <t xml:space="preserve">TP-0563-1000 </t>
  </si>
  <si>
    <t>TP-0590-1000</t>
  </si>
  <si>
    <t>TP-0591-0787</t>
    <phoneticPr fontId="0" type="noConversion"/>
  </si>
  <si>
    <t>TP-0594-1000</t>
  </si>
  <si>
    <t>TP-0625-0813</t>
    <phoneticPr fontId="0" type="noConversion"/>
  </si>
  <si>
    <t>TP-0625-0875</t>
    <phoneticPr fontId="0" type="noConversion"/>
  </si>
  <si>
    <t>TP-0625-1000</t>
  </si>
  <si>
    <t>TP-0656-1000</t>
  </si>
  <si>
    <t>TP-0669-1000</t>
  </si>
  <si>
    <t>TP-0687-0787</t>
    <phoneticPr fontId="0" type="noConversion"/>
  </si>
  <si>
    <t>TP-0687-1000</t>
  </si>
  <si>
    <t>TP-0689-1000</t>
  </si>
  <si>
    <t>TP-0709-0787</t>
    <phoneticPr fontId="0" type="noConversion"/>
  </si>
  <si>
    <t>TP-0748-1000</t>
  </si>
  <si>
    <t>TP-0750-0562</t>
    <phoneticPr fontId="0" type="noConversion"/>
  </si>
  <si>
    <t>TP-0787-1000</t>
  </si>
  <si>
    <t>TP-0797-0984</t>
    <phoneticPr fontId="0" type="noConversion"/>
  </si>
  <si>
    <t>TP-0800-0625</t>
    <phoneticPr fontId="0" type="noConversion"/>
  </si>
  <si>
    <t>TP-0812-1000</t>
  </si>
  <si>
    <t>TP-0827-1000</t>
  </si>
  <si>
    <t>TP-0925-0750</t>
    <phoneticPr fontId="0" type="noConversion"/>
  </si>
  <si>
    <t>TP-0925-1000</t>
  </si>
  <si>
    <t>TP-0938-1000</t>
  </si>
  <si>
    <t>TP-0945-0750</t>
    <phoneticPr fontId="0" type="noConversion"/>
  </si>
  <si>
    <t>TP-0945-1000</t>
  </si>
  <si>
    <t>TP-0946-1181</t>
  </si>
  <si>
    <t>TP-0990-0795</t>
    <phoneticPr fontId="0" type="noConversion"/>
  </si>
  <si>
    <t>TP-0990-0885</t>
    <phoneticPr fontId="0" type="noConversion"/>
  </si>
  <si>
    <t>TP-1000-1000</t>
    <phoneticPr fontId="0" type="noConversion"/>
  </si>
  <si>
    <t>TP-1004-0472</t>
    <phoneticPr fontId="0" type="noConversion"/>
  </si>
  <si>
    <t>TP-1024-0795</t>
    <phoneticPr fontId="0" type="noConversion"/>
  </si>
  <si>
    <t>TP-1024-1000</t>
    <phoneticPr fontId="0" type="noConversion"/>
  </si>
  <si>
    <t>TP-1062-0984</t>
    <phoneticPr fontId="0" type="noConversion"/>
  </si>
  <si>
    <t>TP-1063-1000</t>
    <phoneticPr fontId="0" type="noConversion"/>
  </si>
  <si>
    <t>TP-1100-1000</t>
    <phoneticPr fontId="0" type="noConversion"/>
  </si>
  <si>
    <t>TP-1102-2000</t>
    <phoneticPr fontId="0" type="noConversion"/>
  </si>
  <si>
    <t>TP-1181-1000</t>
    <phoneticPr fontId="0" type="noConversion"/>
  </si>
  <si>
    <t>TP-1220-1181</t>
    <phoneticPr fontId="0" type="noConversion"/>
  </si>
  <si>
    <t>TP-1250-1000</t>
    <phoneticPr fontId="0" type="noConversion"/>
  </si>
  <si>
    <t>TP-1313-1000</t>
    <phoneticPr fontId="0" type="noConversion"/>
  </si>
  <si>
    <t>TP-1338-1000</t>
    <phoneticPr fontId="0" type="noConversion"/>
  </si>
  <si>
    <t>TP-1438-1000</t>
    <phoneticPr fontId="0" type="noConversion"/>
  </si>
  <si>
    <t>TP-1456-1000</t>
    <phoneticPr fontId="0" type="noConversion"/>
  </si>
  <si>
    <t>TP-1496-1378</t>
    <phoneticPr fontId="0" type="noConversion"/>
  </si>
  <si>
    <t>TP-1531-1000</t>
    <phoneticPr fontId="0" type="noConversion"/>
  </si>
  <si>
    <t>TP-1614-1000</t>
    <phoneticPr fontId="0" type="noConversion"/>
  </si>
  <si>
    <t>TP-1615-1378</t>
    <phoneticPr fontId="0" type="noConversion"/>
  </si>
  <si>
    <t>TP-1625-1000</t>
    <phoneticPr fontId="0" type="noConversion"/>
  </si>
  <si>
    <t>TP-1688-1000</t>
    <phoneticPr fontId="0" type="noConversion"/>
  </si>
  <si>
    <t>TP-1693-1000</t>
    <phoneticPr fontId="0" type="noConversion"/>
  </si>
  <si>
    <t>TP-1732-1575</t>
    <phoneticPr fontId="0" type="noConversion"/>
  </si>
  <si>
    <t xml:space="preserve">TP-1750-1000 </t>
    <phoneticPr fontId="0" type="noConversion"/>
  </si>
  <si>
    <t>TP-1772-1000</t>
    <phoneticPr fontId="0" type="noConversion"/>
  </si>
  <si>
    <t>TP-1813-1000</t>
    <phoneticPr fontId="0" type="noConversion"/>
  </si>
  <si>
    <t>TP-1929-1575</t>
    <phoneticPr fontId="0" type="noConversion"/>
  </si>
  <si>
    <t>TP-1969-1000</t>
    <phoneticPr fontId="0" type="noConversion"/>
  </si>
  <si>
    <t>TP-2063-1000</t>
    <phoneticPr fontId="0" type="noConversion"/>
  </si>
  <si>
    <t>TP-2086-1000</t>
    <phoneticPr fontId="0" type="noConversion"/>
  </si>
  <si>
    <t>TP-2165-1575</t>
    <phoneticPr fontId="0" type="noConversion"/>
  </si>
  <si>
    <t>TP-2203-1000</t>
    <phoneticPr fontId="0" type="noConversion"/>
  </si>
  <si>
    <t>TP-2362-1772</t>
    <phoneticPr fontId="0" type="noConversion"/>
  </si>
  <si>
    <t>TP-2469-1000</t>
    <phoneticPr fontId="0" type="noConversion"/>
  </si>
  <si>
    <t>TP-2480-1000</t>
    <phoneticPr fontId="0" type="noConversion"/>
  </si>
  <si>
    <t>TP-2500-1000</t>
    <phoneticPr fontId="0" type="noConversion"/>
  </si>
  <si>
    <t>TP-2688-1000</t>
    <phoneticPr fontId="0" type="noConversion"/>
  </si>
  <si>
    <t>TP-2953-1375</t>
    <phoneticPr fontId="0" type="noConversion"/>
  </si>
  <si>
    <t>TP-3500-1500</t>
    <phoneticPr fontId="0" type="noConversion"/>
  </si>
  <si>
    <t>TP-3543-1535</t>
    <phoneticPr fontId="0" type="noConversion"/>
  </si>
  <si>
    <t>TP-4000-1500</t>
    <phoneticPr fontId="0" type="noConversion"/>
  </si>
  <si>
    <t>TP-4055-1535</t>
    <phoneticPr fontId="0" type="noConversion"/>
  </si>
  <si>
    <t>TP-5000-2000</t>
    <phoneticPr fontId="0" type="noConversion"/>
  </si>
  <si>
    <t xml:space="preserve">Lieferzeit:  Auf Anfrage 
Versand Lieferung ab Werk 
Zahlung 8Tage - 2%, 30 Tage netto nach Rechnungsdatum
Es gelten ausschließlich unsere AGB
Alle Preise verstehen sich zzgl. 19% gesetzlicher Mwst.
Das Angebot ist unverbindlich / freibleibend.  
Wenn Sie Fragen oder weitere Wünsche haben, rufen Sie einfach an oder schicken Sie 
uns eine E-Mail.  
Die Erstellung von Messberichten, Produktionsprozess- und Produktfreigaben nach VDA oder PPAP, sowie Requalifizierungen und IMDS Einträge sind in diesem Angebot nicht enthalten und müssen bei Bedarf separat angefragt und bestellt werden.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</si>
</sst>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_);[Red]\(0.00\)"/>
    <numFmt numFmtId="165" formatCode="0_);[Red]\(0\)"/>
    <numFmt numFmtId="166" formatCode="0.000_);[Red]\(0.000\)"/>
    <numFmt numFmtId="167" formatCode="0.000_ "/>
    <numFmt numFmtId="168" formatCode="0.00_ 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62"/>
      <name val="Times New Roman"/>
      <family val="1"/>
    </font>
    <font>
      <b/>
      <sz val="12"/>
      <color indexed="62"/>
      <name val="Times New Roman"/>
      <family val="1"/>
    </font>
    <font>
      <sz val="12"/>
      <color indexed="18"/>
      <name val="Times New Roman"/>
      <family val="1"/>
    </font>
    <font>
      <sz val="12"/>
      <color indexed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164" fontId="2" fillId="2" borderId="2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/>
    <xf numFmtId="164" fontId="3" fillId="0" borderId="0" xfId="0" applyNumberFormat="1" applyFont="1" applyBorder="1"/>
    <xf numFmtId="166" fontId="1" fillId="0" borderId="0" xfId="0" applyNumberFormat="1" applyFont="1" applyBorder="1"/>
    <xf numFmtId="164" fontId="2" fillId="2" borderId="1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166" fontId="1" fillId="3" borderId="2" xfId="0" applyNumberFormat="1" applyFont="1" applyFill="1" applyBorder="1" applyAlignment="1">
      <alignment horizontal="left"/>
    </xf>
    <xf numFmtId="166" fontId="1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166" fontId="3" fillId="3" borderId="0" xfId="0" applyNumberFormat="1" applyFont="1" applyFill="1" applyBorder="1"/>
    <xf numFmtId="165" fontId="1" fillId="3" borderId="2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164" fontId="2" fillId="3" borderId="2" xfId="0" applyNumberFormat="1" applyFont="1" applyFill="1" applyBorder="1" applyAlignment="1">
      <alignment horizontal="center"/>
    </xf>
    <xf numFmtId="166" fontId="2" fillId="3" borderId="2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167" fontId="5" fillId="0" borderId="0" xfId="0" applyNumberFormat="1" applyFont="1"/>
    <xf numFmtId="168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8" fontId="2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0" fontId="6" fillId="0" borderId="0" xfId="0" applyFont="1"/>
    <xf numFmtId="167" fontId="1" fillId="0" borderId="0" xfId="0" applyNumberFormat="1" applyFont="1"/>
    <xf numFmtId="168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67" fontId="1" fillId="3" borderId="2" xfId="0" applyNumberFormat="1" applyFont="1" applyFill="1" applyBorder="1"/>
    <xf numFmtId="167" fontId="1" fillId="3" borderId="2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167" fontId="1" fillId="2" borderId="2" xfId="0" applyNumberFormat="1" applyFont="1" applyFill="1" applyBorder="1" applyAlignment="1">
      <alignment horizontal="center" vertical="center"/>
    </xf>
    <xf numFmtId="168" fontId="2" fillId="3" borderId="2" xfId="0" applyNumberFormat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left" vertical="center"/>
    </xf>
    <xf numFmtId="166" fontId="2" fillId="2" borderId="5" xfId="0" applyNumberFormat="1" applyFont="1" applyFill="1" applyBorder="1" applyAlignment="1">
      <alignment horizontal="left" vertical="center"/>
    </xf>
    <xf numFmtId="166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167" fontId="2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28575</xdr:rowOff>
    </xdr:from>
    <xdr:to>
      <xdr:col>6</xdr:col>
      <xdr:colOff>516255</xdr:colOff>
      <xdr:row>1</xdr:row>
      <xdr:rowOff>152400</xdr:rowOff>
    </xdr:to>
    <xdr:pic>
      <xdr:nvPicPr>
        <xdr:cNvPr id="2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0909" t="52351" r="67427" b="23045"/>
        <a:stretch>
          <a:fillRect/>
        </a:stretch>
      </xdr:blipFill>
      <xdr:spPr bwMode="auto">
        <a:xfrm>
          <a:off x="1097280" y="28575"/>
          <a:ext cx="2238375" cy="144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485775</xdr:colOff>
      <xdr:row>0</xdr:row>
      <xdr:rowOff>285750</xdr:rowOff>
    </xdr:from>
    <xdr:to>
      <xdr:col>9</xdr:col>
      <xdr:colOff>773430</xdr:colOff>
      <xdr:row>1</xdr:row>
      <xdr:rowOff>0</xdr:rowOff>
    </xdr:to>
    <xdr:pic>
      <xdr:nvPicPr>
        <xdr:cNvPr id="3" name="Picture 45" descr="C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90975" y="285750"/>
          <a:ext cx="136969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38100</xdr:rowOff>
    </xdr:from>
    <xdr:to>
      <xdr:col>7</xdr:col>
      <xdr:colOff>224790</xdr:colOff>
      <xdr:row>1</xdr:row>
      <xdr:rowOff>152400</xdr:rowOff>
    </xdr:to>
    <xdr:pic>
      <xdr:nvPicPr>
        <xdr:cNvPr id="2" name="Picture 1" descr="Plu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45130" y="38100"/>
          <a:ext cx="104394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188"/>
  <sheetViews>
    <sheetView tabSelected="1" workbookViewId="0">
      <pane ySplit="4" topLeftCell="A5" activePane="bottomLeft" state="frozen"/>
      <selection pane="bottomLeft" activeCell="T40" sqref="T40"/>
    </sheetView>
  </sheetViews>
  <sheetFormatPr baseColWidth="10" defaultColWidth="10" defaultRowHeight="15.75" x14ac:dyDescent="0.25"/>
  <cols>
    <col min="1" max="1" width="13.7109375" style="1" customWidth="1"/>
    <col min="2" max="2" width="7.42578125" style="1" customWidth="1"/>
    <col min="3" max="3" width="7.140625" style="2" customWidth="1"/>
    <col min="4" max="4" width="7.7109375" style="1" customWidth="1"/>
    <col min="5" max="5" width="7.7109375" style="2" customWidth="1"/>
    <col min="6" max="6" width="7.28515625" style="2" customWidth="1"/>
    <col min="7" max="7" width="8.42578125" style="2" customWidth="1"/>
    <col min="8" max="8" width="7.140625" style="2" customWidth="1"/>
    <col min="9" max="9" width="7.28515625" style="3" customWidth="1"/>
    <col min="10" max="10" width="12.85546875" style="3" customWidth="1"/>
    <col min="11" max="11" width="3.5703125" style="1" customWidth="1"/>
    <col min="12" max="12" width="8.28515625" style="4" customWidth="1"/>
    <col min="13" max="13" width="8.7109375" style="4" customWidth="1"/>
    <col min="14" max="14" width="7.85546875" style="5" customWidth="1"/>
    <col min="15" max="16384" width="10" style="1"/>
  </cols>
  <sheetData>
    <row r="1" spans="1:47" ht="104.25" customHeight="1" x14ac:dyDescent="0.25"/>
    <row r="2" spans="1:47" s="6" customFormat="1" ht="14.25" customHeight="1" x14ac:dyDescent="0.25">
      <c r="C2" s="7"/>
      <c r="E2" s="7"/>
      <c r="F2" s="7"/>
      <c r="G2" s="7"/>
      <c r="H2" s="7"/>
      <c r="I2" s="8"/>
      <c r="J2" s="8"/>
      <c r="L2" s="9"/>
      <c r="M2" s="9"/>
      <c r="N2" s="10"/>
    </row>
    <row r="3" spans="1:47" s="14" customFormat="1" ht="15" customHeight="1" x14ac:dyDescent="0.25">
      <c r="A3" s="47" t="s">
        <v>195</v>
      </c>
      <c r="B3" s="49" t="s">
        <v>0</v>
      </c>
      <c r="C3" s="49"/>
      <c r="D3" s="49" t="s">
        <v>1</v>
      </c>
      <c r="E3" s="49"/>
      <c r="F3" s="49" t="s">
        <v>2</v>
      </c>
      <c r="G3" s="49"/>
      <c r="H3" s="50" t="s">
        <v>3</v>
      </c>
      <c r="I3" s="50"/>
      <c r="J3" s="11" t="s">
        <v>194</v>
      </c>
      <c r="K3" s="12"/>
      <c r="L3" s="45" t="s">
        <v>192</v>
      </c>
      <c r="M3" s="46"/>
      <c r="N3" s="13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</row>
    <row r="4" spans="1:47" s="14" customFormat="1" ht="36.6" customHeight="1" x14ac:dyDescent="0.25">
      <c r="A4" s="48"/>
      <c r="B4" s="26" t="s">
        <v>4</v>
      </c>
      <c r="C4" s="15" t="s">
        <v>5</v>
      </c>
      <c r="D4" s="26" t="s">
        <v>4</v>
      </c>
      <c r="E4" s="15" t="s">
        <v>5</v>
      </c>
      <c r="F4" s="26" t="s">
        <v>4</v>
      </c>
      <c r="G4" s="15" t="s">
        <v>5</v>
      </c>
      <c r="H4" s="26" t="s">
        <v>4</v>
      </c>
      <c r="I4" s="15" t="s">
        <v>5</v>
      </c>
      <c r="J4" s="11" t="s">
        <v>6</v>
      </c>
      <c r="K4" s="12"/>
      <c r="L4" s="16" t="s">
        <v>7</v>
      </c>
      <c r="M4" s="16" t="s">
        <v>193</v>
      </c>
      <c r="N4" s="13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</row>
    <row r="5" spans="1:47" s="14" customFormat="1" ht="14.25" customHeight="1" x14ac:dyDescent="0.25">
      <c r="A5" s="25" t="s">
        <v>8</v>
      </c>
      <c r="B5" s="19">
        <v>0.02</v>
      </c>
      <c r="C5" s="24">
        <f>B5*25.4</f>
        <v>0.50800000000000001</v>
      </c>
      <c r="D5" s="19">
        <f>B5+2*H5</f>
        <v>0.13999999999999999</v>
      </c>
      <c r="E5" s="20">
        <f t="shared" ref="E5:E68" si="0">D5*25.4</f>
        <v>3.5559999999999996</v>
      </c>
      <c r="F5" s="19">
        <v>0.5</v>
      </c>
      <c r="G5" s="24">
        <f t="shared" ref="G5:G47" si="1">F5*25.4</f>
        <v>12.7</v>
      </c>
      <c r="H5" s="19">
        <v>0.06</v>
      </c>
      <c r="I5" s="24">
        <v>1.52</v>
      </c>
      <c r="J5" s="20">
        <v>0.16</v>
      </c>
      <c r="K5" s="21"/>
      <c r="L5" s="22">
        <v>55</v>
      </c>
      <c r="M5" s="22">
        <v>1000</v>
      </c>
      <c r="N5" s="13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</row>
    <row r="6" spans="1:47" x14ac:dyDescent="0.25">
      <c r="A6" s="25" t="s">
        <v>9</v>
      </c>
      <c r="B6" s="19">
        <v>3.5000000000000003E-2</v>
      </c>
      <c r="C6" s="24">
        <f>B6*25.4</f>
        <v>0.88900000000000001</v>
      </c>
      <c r="D6" s="19">
        <f t="shared" ref="D6:D73" si="2">B6+2*H6</f>
        <v>0.13500000000000001</v>
      </c>
      <c r="E6" s="20">
        <f t="shared" si="0"/>
        <v>3.4289999999999998</v>
      </c>
      <c r="F6" s="19">
        <v>0.5</v>
      </c>
      <c r="G6" s="24">
        <f t="shared" si="1"/>
        <v>12.7</v>
      </c>
      <c r="H6" s="19">
        <v>0.05</v>
      </c>
      <c r="I6" s="24">
        <v>1.27</v>
      </c>
      <c r="J6" s="20">
        <v>0.14000000000000001</v>
      </c>
      <c r="K6" s="23"/>
      <c r="L6" s="22">
        <v>55</v>
      </c>
      <c r="M6" s="22">
        <v>1000</v>
      </c>
      <c r="N6" s="13"/>
    </row>
    <row r="7" spans="1:47" x14ac:dyDescent="0.25">
      <c r="A7" s="25" t="s">
        <v>10</v>
      </c>
      <c r="B7" s="19">
        <v>0.04</v>
      </c>
      <c r="C7" s="24">
        <v>1.02</v>
      </c>
      <c r="D7" s="19">
        <f t="shared" si="2"/>
        <v>0.13055118110236219</v>
      </c>
      <c r="E7" s="20">
        <f t="shared" si="0"/>
        <v>3.3159999999999994</v>
      </c>
      <c r="F7" s="19">
        <v>0.5</v>
      </c>
      <c r="G7" s="24">
        <v>12.7</v>
      </c>
      <c r="H7" s="19">
        <f>1.15/25.4</f>
        <v>4.5275590551181098E-2</v>
      </c>
      <c r="I7" s="24">
        <v>1.1499999999999999</v>
      </c>
      <c r="J7" s="20">
        <v>0.13</v>
      </c>
      <c r="K7" s="21"/>
      <c r="L7" s="22">
        <v>55</v>
      </c>
      <c r="M7" s="22">
        <v>1000</v>
      </c>
      <c r="N7" s="13"/>
    </row>
    <row r="8" spans="1:47" s="14" customFormat="1" ht="14.25" customHeight="1" x14ac:dyDescent="0.25">
      <c r="A8" s="25" t="s">
        <v>11</v>
      </c>
      <c r="B8" s="19">
        <v>0.04</v>
      </c>
      <c r="C8" s="24">
        <f t="shared" ref="C8:C71" si="3">B8*25.4</f>
        <v>1.016</v>
      </c>
      <c r="D8" s="19">
        <f t="shared" si="2"/>
        <v>0.13</v>
      </c>
      <c r="E8" s="20">
        <f t="shared" si="0"/>
        <v>3.302</v>
      </c>
      <c r="F8" s="19">
        <v>0.75</v>
      </c>
      <c r="G8" s="24">
        <f t="shared" si="1"/>
        <v>19.049999999999997</v>
      </c>
      <c r="H8" s="19">
        <v>4.4999999999999998E-2</v>
      </c>
      <c r="I8" s="24">
        <v>1.1499999999999999</v>
      </c>
      <c r="J8" s="20">
        <v>0.19</v>
      </c>
      <c r="K8" s="23"/>
      <c r="L8" s="22">
        <v>55</v>
      </c>
      <c r="M8" s="22">
        <v>1000</v>
      </c>
      <c r="N8" s="13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</row>
    <row r="9" spans="1:47" x14ac:dyDescent="0.25">
      <c r="A9" s="25" t="s">
        <v>12</v>
      </c>
      <c r="B9" s="19">
        <v>6.2E-2</v>
      </c>
      <c r="C9" s="24">
        <f t="shared" si="3"/>
        <v>1.5748</v>
      </c>
      <c r="D9" s="19">
        <f t="shared" si="2"/>
        <v>0.152</v>
      </c>
      <c r="E9" s="20">
        <f t="shared" si="0"/>
        <v>3.8607999999999998</v>
      </c>
      <c r="F9" s="19">
        <v>0.5</v>
      </c>
      <c r="G9" s="24">
        <f t="shared" si="1"/>
        <v>12.7</v>
      </c>
      <c r="H9" s="19">
        <v>4.4999999999999998E-2</v>
      </c>
      <c r="I9" s="24">
        <v>1.1499999999999999</v>
      </c>
      <c r="J9" s="20">
        <v>0.16</v>
      </c>
      <c r="K9" s="21"/>
      <c r="L9" s="22">
        <v>55</v>
      </c>
      <c r="M9" s="22">
        <v>1000</v>
      </c>
      <c r="N9" s="13"/>
    </row>
    <row r="10" spans="1:47" x14ac:dyDescent="0.25">
      <c r="A10" s="25" t="s">
        <v>13</v>
      </c>
      <c r="B10" s="19">
        <v>6.2E-2</v>
      </c>
      <c r="C10" s="24">
        <f t="shared" si="3"/>
        <v>1.5748</v>
      </c>
      <c r="D10" s="19">
        <f t="shared" si="2"/>
        <v>0.15</v>
      </c>
      <c r="E10" s="20">
        <f t="shared" si="0"/>
        <v>3.8099999999999996</v>
      </c>
      <c r="F10" s="19">
        <v>0.75</v>
      </c>
      <c r="G10" s="24">
        <f t="shared" si="1"/>
        <v>19.049999999999997</v>
      </c>
      <c r="H10" s="19">
        <v>4.3999999999999997E-2</v>
      </c>
      <c r="I10" s="24">
        <v>1.1200000000000001</v>
      </c>
      <c r="J10" s="20">
        <v>0.23</v>
      </c>
      <c r="K10" s="23"/>
      <c r="L10" s="22">
        <v>55</v>
      </c>
      <c r="M10" s="22">
        <v>1000</v>
      </c>
      <c r="N10" s="13"/>
    </row>
    <row r="11" spans="1:47" x14ac:dyDescent="0.25">
      <c r="A11" s="25" t="s">
        <v>14</v>
      </c>
      <c r="B11" s="19">
        <v>6.2E-2</v>
      </c>
      <c r="C11" s="24">
        <f t="shared" si="3"/>
        <v>1.5748</v>
      </c>
      <c r="D11" s="19">
        <f t="shared" si="2"/>
        <v>0.182</v>
      </c>
      <c r="E11" s="20">
        <f t="shared" si="0"/>
        <v>4.6227999999999998</v>
      </c>
      <c r="F11" s="19">
        <v>1</v>
      </c>
      <c r="G11" s="24">
        <f t="shared" si="1"/>
        <v>25.4</v>
      </c>
      <c r="H11" s="19">
        <v>0.06</v>
      </c>
      <c r="I11" s="24">
        <v>1.35</v>
      </c>
      <c r="J11" s="20">
        <v>0.4</v>
      </c>
      <c r="K11" s="21"/>
      <c r="L11" s="22">
        <v>55</v>
      </c>
      <c r="M11" s="22">
        <v>1000</v>
      </c>
      <c r="N11" s="13"/>
    </row>
    <row r="12" spans="1:47" x14ac:dyDescent="0.25">
      <c r="A12" s="25" t="s">
        <v>15</v>
      </c>
      <c r="B12" s="19">
        <v>7.0000000000000007E-2</v>
      </c>
      <c r="C12" s="24">
        <f t="shared" si="3"/>
        <v>1.778</v>
      </c>
      <c r="D12" s="19">
        <f t="shared" si="2"/>
        <v>0.16055118110236222</v>
      </c>
      <c r="E12" s="20">
        <f t="shared" si="0"/>
        <v>4.0780000000000003</v>
      </c>
      <c r="F12" s="19">
        <v>1</v>
      </c>
      <c r="G12" s="24">
        <f t="shared" si="1"/>
        <v>25.4</v>
      </c>
      <c r="H12" s="19">
        <f>1.15/25.4</f>
        <v>4.5275590551181098E-2</v>
      </c>
      <c r="I12" s="24">
        <v>1.1499999999999999</v>
      </c>
      <c r="J12" s="20">
        <v>0.34</v>
      </c>
      <c r="K12" s="23"/>
      <c r="L12" s="22">
        <v>55</v>
      </c>
      <c r="M12" s="22">
        <v>1000</v>
      </c>
      <c r="N12" s="13"/>
    </row>
    <row r="13" spans="1:47" x14ac:dyDescent="0.25">
      <c r="A13" s="25" t="s">
        <v>16</v>
      </c>
      <c r="B13" s="19">
        <v>0.08</v>
      </c>
      <c r="C13" s="24">
        <v>2.032</v>
      </c>
      <c r="D13" s="19">
        <v>0.18</v>
      </c>
      <c r="E13" s="20">
        <v>4.5719999999999992</v>
      </c>
      <c r="F13" s="19">
        <v>0.5</v>
      </c>
      <c r="G13" s="24">
        <v>12.7</v>
      </c>
      <c r="H13" s="19">
        <v>0.05</v>
      </c>
      <c r="I13" s="24">
        <v>1.27</v>
      </c>
      <c r="J13" s="20">
        <v>0.22</v>
      </c>
      <c r="K13" s="23"/>
      <c r="L13" s="22">
        <v>55</v>
      </c>
      <c r="M13" s="22">
        <v>1000</v>
      </c>
      <c r="N13" s="13"/>
    </row>
    <row r="14" spans="1:47" x14ac:dyDescent="0.25">
      <c r="A14" s="25" t="s">
        <v>17</v>
      </c>
      <c r="B14" s="19">
        <v>0.08</v>
      </c>
      <c r="C14" s="24">
        <f t="shared" si="3"/>
        <v>2.032</v>
      </c>
      <c r="D14" s="19">
        <f t="shared" si="2"/>
        <v>0.2</v>
      </c>
      <c r="E14" s="20">
        <f t="shared" si="0"/>
        <v>5.08</v>
      </c>
      <c r="F14" s="19">
        <v>0.75</v>
      </c>
      <c r="G14" s="24">
        <f t="shared" si="1"/>
        <v>19.049999999999997</v>
      </c>
      <c r="H14" s="19">
        <v>0.06</v>
      </c>
      <c r="I14" s="24">
        <v>1.52</v>
      </c>
      <c r="J14" s="20">
        <v>0.42</v>
      </c>
      <c r="K14" s="21"/>
      <c r="L14" s="22">
        <v>55</v>
      </c>
      <c r="M14" s="22">
        <v>1000</v>
      </c>
      <c r="N14" s="13"/>
    </row>
    <row r="15" spans="1:47" x14ac:dyDescent="0.25">
      <c r="A15" s="25" t="s">
        <v>18</v>
      </c>
      <c r="B15" s="19">
        <v>0.08</v>
      </c>
      <c r="C15" s="24">
        <v>2.032</v>
      </c>
      <c r="D15" s="19">
        <v>0.186</v>
      </c>
      <c r="E15" s="20">
        <v>4.7243999999999993</v>
      </c>
      <c r="F15" s="19">
        <v>1</v>
      </c>
      <c r="G15" s="24">
        <v>25.4</v>
      </c>
      <c r="H15" s="19">
        <v>5.2999999999999999E-2</v>
      </c>
      <c r="I15" s="24">
        <v>1.35</v>
      </c>
      <c r="J15" s="20">
        <v>0.46</v>
      </c>
      <c r="K15" s="21"/>
      <c r="L15" s="22">
        <v>55</v>
      </c>
      <c r="M15" s="22">
        <v>1000</v>
      </c>
      <c r="N15" s="13"/>
    </row>
    <row r="16" spans="1:47" x14ac:dyDescent="0.25">
      <c r="A16" s="25" t="s">
        <v>19</v>
      </c>
      <c r="B16" s="19">
        <v>9.2999999999999999E-2</v>
      </c>
      <c r="C16" s="24">
        <f t="shared" si="3"/>
        <v>2.3621999999999996</v>
      </c>
      <c r="D16" s="19">
        <f t="shared" si="2"/>
        <v>0.19500000000000001</v>
      </c>
      <c r="E16" s="20">
        <f t="shared" si="0"/>
        <v>4.9530000000000003</v>
      </c>
      <c r="F16" s="19">
        <v>0.5</v>
      </c>
      <c r="G16" s="24">
        <f t="shared" si="1"/>
        <v>12.7</v>
      </c>
      <c r="H16" s="19">
        <v>5.0999999999999997E-2</v>
      </c>
      <c r="I16" s="24">
        <v>1.3</v>
      </c>
      <c r="J16" s="20">
        <v>0.26</v>
      </c>
      <c r="K16" s="23"/>
      <c r="L16" s="22">
        <v>55</v>
      </c>
      <c r="M16" s="22">
        <v>1000</v>
      </c>
      <c r="N16" s="13"/>
    </row>
    <row r="17" spans="1:14" x14ac:dyDescent="0.25">
      <c r="A17" s="25" t="s">
        <v>20</v>
      </c>
      <c r="B17" s="19">
        <v>9.2999999999999999E-2</v>
      </c>
      <c r="C17" s="24">
        <f t="shared" si="3"/>
        <v>2.3621999999999996</v>
      </c>
      <c r="D17" s="19">
        <f t="shared" si="2"/>
        <v>0.19500000000000001</v>
      </c>
      <c r="E17" s="20">
        <f t="shared" si="0"/>
        <v>4.9530000000000003</v>
      </c>
      <c r="F17" s="19">
        <v>0.75</v>
      </c>
      <c r="G17" s="24">
        <f t="shared" si="1"/>
        <v>19.049999999999997</v>
      </c>
      <c r="H17" s="19">
        <v>5.0999999999999997E-2</v>
      </c>
      <c r="I17" s="24">
        <v>1.3</v>
      </c>
      <c r="J17" s="20">
        <v>0.37</v>
      </c>
      <c r="K17" s="21"/>
      <c r="L17" s="22">
        <v>55</v>
      </c>
      <c r="M17" s="22">
        <v>1000</v>
      </c>
      <c r="N17" s="13"/>
    </row>
    <row r="18" spans="1:14" x14ac:dyDescent="0.25">
      <c r="A18" s="25" t="s">
        <v>21</v>
      </c>
      <c r="B18" s="19">
        <v>9.2999999999999999E-2</v>
      </c>
      <c r="C18" s="24">
        <f t="shared" si="3"/>
        <v>2.3621999999999996</v>
      </c>
      <c r="D18" s="19">
        <f t="shared" si="2"/>
        <v>0.19500000000000001</v>
      </c>
      <c r="E18" s="20">
        <f t="shared" si="0"/>
        <v>4.9530000000000003</v>
      </c>
      <c r="F18" s="19">
        <v>1</v>
      </c>
      <c r="G18" s="24">
        <f t="shared" si="1"/>
        <v>25.4</v>
      </c>
      <c r="H18" s="19">
        <v>5.0999999999999997E-2</v>
      </c>
      <c r="I18" s="24">
        <v>1.3</v>
      </c>
      <c r="J18" s="20">
        <v>0.48</v>
      </c>
      <c r="K18" s="23"/>
      <c r="L18" s="22">
        <v>55</v>
      </c>
      <c r="M18" s="22">
        <v>1000</v>
      </c>
      <c r="N18" s="13"/>
    </row>
    <row r="19" spans="1:14" x14ac:dyDescent="0.25">
      <c r="A19" s="25" t="s">
        <v>22</v>
      </c>
      <c r="B19" s="19">
        <v>0.1</v>
      </c>
      <c r="C19" s="24">
        <f t="shared" si="3"/>
        <v>2.54</v>
      </c>
      <c r="D19" s="19">
        <f t="shared" si="2"/>
        <v>0.20200000000000001</v>
      </c>
      <c r="E19" s="20">
        <f t="shared" si="0"/>
        <v>5.1307999999999998</v>
      </c>
      <c r="F19" s="19">
        <v>0.5</v>
      </c>
      <c r="G19" s="24">
        <f t="shared" si="1"/>
        <v>12.7</v>
      </c>
      <c r="H19" s="19">
        <v>5.0999999999999997E-2</v>
      </c>
      <c r="I19" s="24">
        <v>1.3</v>
      </c>
      <c r="J19" s="20">
        <v>0.27</v>
      </c>
      <c r="K19" s="21"/>
      <c r="L19" s="22">
        <v>55</v>
      </c>
      <c r="M19" s="22">
        <v>1000</v>
      </c>
      <c r="N19" s="13"/>
    </row>
    <row r="20" spans="1:14" x14ac:dyDescent="0.25">
      <c r="A20" s="25" t="s">
        <v>23</v>
      </c>
      <c r="B20" s="19">
        <v>0.1</v>
      </c>
      <c r="C20" s="24">
        <f t="shared" si="3"/>
        <v>2.54</v>
      </c>
      <c r="D20" s="19">
        <f t="shared" si="2"/>
        <v>0.20200000000000001</v>
      </c>
      <c r="E20" s="20">
        <f t="shared" si="0"/>
        <v>5.1307999999999998</v>
      </c>
      <c r="F20" s="19">
        <v>0.75</v>
      </c>
      <c r="G20" s="24">
        <f t="shared" si="1"/>
        <v>19.049999999999997</v>
      </c>
      <c r="H20" s="19">
        <v>5.0999999999999997E-2</v>
      </c>
      <c r="I20" s="24">
        <v>1.3</v>
      </c>
      <c r="J20" s="20">
        <v>0.39</v>
      </c>
      <c r="K20" s="23"/>
      <c r="L20" s="22">
        <v>55</v>
      </c>
      <c r="M20" s="22">
        <v>1000</v>
      </c>
      <c r="N20" s="13"/>
    </row>
    <row r="21" spans="1:14" x14ac:dyDescent="0.25">
      <c r="A21" s="25" t="s">
        <v>24</v>
      </c>
      <c r="B21" s="19">
        <v>0.1</v>
      </c>
      <c r="C21" s="24">
        <f t="shared" si="3"/>
        <v>2.54</v>
      </c>
      <c r="D21" s="19">
        <f t="shared" si="2"/>
        <v>0.20200000000000001</v>
      </c>
      <c r="E21" s="20">
        <f t="shared" si="0"/>
        <v>5.1307999999999998</v>
      </c>
      <c r="F21" s="19">
        <v>1</v>
      </c>
      <c r="G21" s="24">
        <f t="shared" si="1"/>
        <v>25.4</v>
      </c>
      <c r="H21" s="19">
        <v>5.0999999999999997E-2</v>
      </c>
      <c r="I21" s="24">
        <v>1.3</v>
      </c>
      <c r="J21" s="20">
        <v>0.51</v>
      </c>
      <c r="K21" s="21"/>
      <c r="L21" s="22">
        <v>55</v>
      </c>
      <c r="M21" s="22">
        <v>1000</v>
      </c>
      <c r="N21" s="13"/>
    </row>
    <row r="22" spans="1:14" x14ac:dyDescent="0.25">
      <c r="A22" s="25" t="s">
        <v>25</v>
      </c>
      <c r="B22" s="19">
        <v>0.1</v>
      </c>
      <c r="C22" s="24">
        <f t="shared" si="3"/>
        <v>2.54</v>
      </c>
      <c r="D22" s="19">
        <f t="shared" si="2"/>
        <v>0.22</v>
      </c>
      <c r="E22" s="20">
        <f t="shared" si="0"/>
        <v>5.5880000000000001</v>
      </c>
      <c r="F22" s="19">
        <v>1.5</v>
      </c>
      <c r="G22" s="24">
        <f t="shared" si="1"/>
        <v>38.099999999999994</v>
      </c>
      <c r="H22" s="19">
        <v>0.06</v>
      </c>
      <c r="I22" s="24">
        <v>1.52</v>
      </c>
      <c r="J22" s="20">
        <v>0.92</v>
      </c>
      <c r="K22" s="23"/>
      <c r="L22" s="22">
        <v>55</v>
      </c>
      <c r="M22" s="22">
        <v>1000</v>
      </c>
      <c r="N22" s="13"/>
    </row>
    <row r="23" spans="1:14" x14ac:dyDescent="0.25">
      <c r="A23" s="25" t="s">
        <v>26</v>
      </c>
      <c r="B23" s="19">
        <v>0.109</v>
      </c>
      <c r="C23" s="24">
        <f t="shared" si="3"/>
        <v>2.7685999999999997</v>
      </c>
      <c r="D23" s="19">
        <f t="shared" si="2"/>
        <v>0.22899999999999998</v>
      </c>
      <c r="E23" s="20">
        <f t="shared" si="0"/>
        <v>5.8165999999999993</v>
      </c>
      <c r="F23" s="19">
        <v>0.5</v>
      </c>
      <c r="G23" s="24">
        <f t="shared" si="1"/>
        <v>12.7</v>
      </c>
      <c r="H23" s="19">
        <v>0.06</v>
      </c>
      <c r="I23" s="24">
        <v>1.52</v>
      </c>
      <c r="J23" s="20">
        <v>0.36</v>
      </c>
      <c r="K23" s="21"/>
      <c r="L23" s="22">
        <v>55</v>
      </c>
      <c r="M23" s="22">
        <v>1000</v>
      </c>
      <c r="N23" s="13"/>
    </row>
    <row r="24" spans="1:14" x14ac:dyDescent="0.25">
      <c r="A24" s="25" t="s">
        <v>27</v>
      </c>
      <c r="B24" s="19">
        <v>0.109</v>
      </c>
      <c r="C24" s="24">
        <f t="shared" si="3"/>
        <v>2.7685999999999997</v>
      </c>
      <c r="D24" s="19">
        <f t="shared" si="2"/>
        <v>0.21099999999999999</v>
      </c>
      <c r="E24" s="20">
        <f t="shared" si="0"/>
        <v>5.3593999999999999</v>
      </c>
      <c r="F24" s="19">
        <v>0.75</v>
      </c>
      <c r="G24" s="24">
        <f t="shared" si="1"/>
        <v>19.049999999999997</v>
      </c>
      <c r="H24" s="19">
        <v>5.0999999999999997E-2</v>
      </c>
      <c r="I24" s="24">
        <v>1.3</v>
      </c>
      <c r="J24" s="20">
        <v>0.42</v>
      </c>
      <c r="K24" s="23"/>
      <c r="L24" s="22">
        <v>55</v>
      </c>
      <c r="M24" s="22">
        <v>1000</v>
      </c>
      <c r="N24" s="13"/>
    </row>
    <row r="25" spans="1:14" x14ac:dyDescent="0.25">
      <c r="A25" s="25" t="s">
        <v>28</v>
      </c>
      <c r="B25" s="19">
        <v>0.109</v>
      </c>
      <c r="C25" s="24">
        <f t="shared" si="3"/>
        <v>2.7685999999999997</v>
      </c>
      <c r="D25" s="19">
        <f t="shared" si="2"/>
        <v>0.21099999999999999</v>
      </c>
      <c r="E25" s="20">
        <f t="shared" si="0"/>
        <v>5.3593999999999999</v>
      </c>
      <c r="F25" s="19">
        <v>1</v>
      </c>
      <c r="G25" s="24">
        <f t="shared" si="1"/>
        <v>25.4</v>
      </c>
      <c r="H25" s="19">
        <v>5.0999999999999997E-2</v>
      </c>
      <c r="I25" s="24">
        <v>1.3</v>
      </c>
      <c r="J25" s="20">
        <v>0.54</v>
      </c>
      <c r="K25" s="21"/>
      <c r="L25" s="22">
        <v>55</v>
      </c>
      <c r="M25" s="22">
        <v>1000</v>
      </c>
      <c r="N25" s="13"/>
    </row>
    <row r="26" spans="1:14" x14ac:dyDescent="0.25">
      <c r="A26" s="25" t="s">
        <v>29</v>
      </c>
      <c r="B26" s="19">
        <v>0.12</v>
      </c>
      <c r="C26" s="24">
        <f t="shared" si="3"/>
        <v>3.0479999999999996</v>
      </c>
      <c r="D26" s="19">
        <f t="shared" si="2"/>
        <v>0.22</v>
      </c>
      <c r="E26" s="20">
        <f t="shared" si="0"/>
        <v>5.5880000000000001</v>
      </c>
      <c r="F26" s="19">
        <v>0.25</v>
      </c>
      <c r="G26" s="24">
        <f t="shared" si="1"/>
        <v>6.35</v>
      </c>
      <c r="H26" s="19">
        <v>0.05</v>
      </c>
      <c r="I26" s="24">
        <v>1.27</v>
      </c>
      <c r="J26" s="20">
        <v>0.17</v>
      </c>
      <c r="K26" s="23"/>
      <c r="L26" s="22">
        <v>55</v>
      </c>
      <c r="M26" s="22">
        <v>1000</v>
      </c>
      <c r="N26" s="13"/>
    </row>
    <row r="27" spans="1:14" x14ac:dyDescent="0.25">
      <c r="A27" s="25" t="s">
        <v>30</v>
      </c>
      <c r="B27" s="19">
        <v>0.12</v>
      </c>
      <c r="C27" s="24">
        <f t="shared" si="3"/>
        <v>3.0479999999999996</v>
      </c>
      <c r="D27" s="19">
        <f t="shared" si="2"/>
        <v>0.22</v>
      </c>
      <c r="E27" s="20">
        <f t="shared" si="0"/>
        <v>5.5880000000000001</v>
      </c>
      <c r="F27" s="19">
        <v>0.4</v>
      </c>
      <c r="G27" s="24">
        <f t="shared" si="1"/>
        <v>10.16</v>
      </c>
      <c r="H27" s="19">
        <v>0.05</v>
      </c>
      <c r="I27" s="24">
        <v>1.27</v>
      </c>
      <c r="J27" s="20">
        <v>0.25</v>
      </c>
      <c r="K27" s="21"/>
      <c r="L27" s="22">
        <v>55</v>
      </c>
      <c r="M27" s="22">
        <v>1000</v>
      </c>
      <c r="N27" s="13"/>
    </row>
    <row r="28" spans="1:14" ht="15" customHeight="1" x14ac:dyDescent="0.25">
      <c r="A28" s="25" t="s">
        <v>31</v>
      </c>
      <c r="B28" s="19">
        <v>0.125</v>
      </c>
      <c r="C28" s="24">
        <f t="shared" si="3"/>
        <v>3.1749999999999998</v>
      </c>
      <c r="D28" s="19">
        <f t="shared" si="2"/>
        <v>0.22699999999999998</v>
      </c>
      <c r="E28" s="20">
        <f t="shared" si="0"/>
        <v>5.7657999999999996</v>
      </c>
      <c r="F28" s="19">
        <v>0.5</v>
      </c>
      <c r="G28" s="24">
        <f t="shared" si="1"/>
        <v>12.7</v>
      </c>
      <c r="H28" s="19">
        <v>5.0999999999999997E-2</v>
      </c>
      <c r="I28" s="24">
        <v>1.3</v>
      </c>
      <c r="J28" s="20">
        <v>0.32</v>
      </c>
      <c r="K28" s="23"/>
      <c r="L28" s="22">
        <v>55</v>
      </c>
      <c r="M28" s="22">
        <v>1000</v>
      </c>
      <c r="N28" s="13"/>
    </row>
    <row r="29" spans="1:14" x14ac:dyDescent="0.25">
      <c r="A29" s="25" t="s">
        <v>32</v>
      </c>
      <c r="B29" s="19">
        <v>0.125</v>
      </c>
      <c r="C29" s="24">
        <f t="shared" si="3"/>
        <v>3.1749999999999998</v>
      </c>
      <c r="D29" s="19">
        <f t="shared" si="2"/>
        <v>0.22699999999999998</v>
      </c>
      <c r="E29" s="20">
        <f t="shared" si="0"/>
        <v>5.7657999999999996</v>
      </c>
      <c r="F29" s="19">
        <v>0.75</v>
      </c>
      <c r="G29" s="24">
        <f t="shared" si="1"/>
        <v>19.049999999999997</v>
      </c>
      <c r="H29" s="19">
        <v>5.0999999999999997E-2</v>
      </c>
      <c r="I29" s="24">
        <v>1.3</v>
      </c>
      <c r="J29" s="20">
        <v>0.46</v>
      </c>
      <c r="K29" s="21"/>
      <c r="L29" s="22">
        <v>55</v>
      </c>
      <c r="M29" s="22">
        <v>1000</v>
      </c>
      <c r="N29" s="13"/>
    </row>
    <row r="30" spans="1:14" x14ac:dyDescent="0.25">
      <c r="A30" s="25" t="s">
        <v>33</v>
      </c>
      <c r="B30" s="19">
        <v>0.125</v>
      </c>
      <c r="C30" s="24">
        <f t="shared" si="3"/>
        <v>3.1749999999999998</v>
      </c>
      <c r="D30" s="19">
        <f t="shared" si="2"/>
        <v>0.22699999999999998</v>
      </c>
      <c r="E30" s="20">
        <f t="shared" si="0"/>
        <v>5.7657999999999996</v>
      </c>
      <c r="F30" s="19">
        <v>1</v>
      </c>
      <c r="G30" s="24">
        <f t="shared" si="1"/>
        <v>25.4</v>
      </c>
      <c r="H30" s="19">
        <v>5.0999999999999997E-2</v>
      </c>
      <c r="I30" s="24">
        <v>1.3</v>
      </c>
      <c r="J30" s="20">
        <v>0.6</v>
      </c>
      <c r="K30" s="23"/>
      <c r="L30" s="22">
        <v>55</v>
      </c>
      <c r="M30" s="22">
        <v>1000</v>
      </c>
      <c r="N30" s="13"/>
    </row>
    <row r="31" spans="1:14" x14ac:dyDescent="0.25">
      <c r="A31" s="25" t="s">
        <v>34</v>
      </c>
      <c r="B31" s="19">
        <v>0.125</v>
      </c>
      <c r="C31" s="24">
        <f t="shared" si="3"/>
        <v>3.1749999999999998</v>
      </c>
      <c r="D31" s="19">
        <f t="shared" si="2"/>
        <v>0.245</v>
      </c>
      <c r="E31" s="20">
        <f t="shared" si="0"/>
        <v>6.2229999999999999</v>
      </c>
      <c r="F31" s="19">
        <v>1.5</v>
      </c>
      <c r="G31" s="24">
        <f t="shared" si="1"/>
        <v>38.099999999999994</v>
      </c>
      <c r="H31" s="19">
        <v>0.06</v>
      </c>
      <c r="I31" s="24">
        <v>1.52</v>
      </c>
      <c r="J31" s="20">
        <v>1.07</v>
      </c>
      <c r="K31" s="21"/>
      <c r="L31" s="22">
        <v>55</v>
      </c>
      <c r="M31" s="22">
        <v>1000</v>
      </c>
      <c r="N31" s="13"/>
    </row>
    <row r="32" spans="1:14" x14ac:dyDescent="0.25">
      <c r="A32" s="25" t="s">
        <v>35</v>
      </c>
      <c r="B32" s="19">
        <v>0.13500000000000001</v>
      </c>
      <c r="C32" s="24">
        <f t="shared" si="3"/>
        <v>3.4289999999999998</v>
      </c>
      <c r="D32" s="19">
        <f t="shared" si="2"/>
        <v>0.255</v>
      </c>
      <c r="E32" s="20">
        <f t="shared" si="0"/>
        <v>6.4769999999999994</v>
      </c>
      <c r="F32" s="19">
        <v>0.625</v>
      </c>
      <c r="G32" s="24">
        <f t="shared" si="1"/>
        <v>15.875</v>
      </c>
      <c r="H32" s="19">
        <v>0.06</v>
      </c>
      <c r="I32" s="24">
        <v>1.52</v>
      </c>
      <c r="J32" s="20">
        <v>0.51</v>
      </c>
      <c r="K32" s="23"/>
      <c r="L32" s="22">
        <v>55</v>
      </c>
      <c r="M32" s="22">
        <v>1000</v>
      </c>
      <c r="N32" s="13"/>
    </row>
    <row r="33" spans="1:14" x14ac:dyDescent="0.25">
      <c r="A33" s="25" t="s">
        <v>36</v>
      </c>
      <c r="B33" s="19">
        <v>0.13700000000000001</v>
      </c>
      <c r="C33" s="24">
        <f t="shared" si="3"/>
        <v>3.4798</v>
      </c>
      <c r="D33" s="19">
        <f t="shared" si="2"/>
        <v>0.25700000000000001</v>
      </c>
      <c r="E33" s="20">
        <f t="shared" si="0"/>
        <v>6.5278</v>
      </c>
      <c r="F33" s="19">
        <v>0.5</v>
      </c>
      <c r="G33" s="24">
        <f t="shared" si="1"/>
        <v>12.7</v>
      </c>
      <c r="H33" s="19">
        <v>0.06</v>
      </c>
      <c r="I33" s="24">
        <v>1.52</v>
      </c>
      <c r="J33" s="20">
        <v>0.43</v>
      </c>
      <c r="K33" s="21"/>
      <c r="L33" s="22">
        <v>55</v>
      </c>
      <c r="M33" s="22">
        <v>1000</v>
      </c>
      <c r="N33" s="13"/>
    </row>
    <row r="34" spans="1:14" x14ac:dyDescent="0.25">
      <c r="A34" s="25" t="s">
        <v>37</v>
      </c>
      <c r="B34" s="19">
        <v>0.13700000000000001</v>
      </c>
      <c r="C34" s="24">
        <f t="shared" si="3"/>
        <v>3.4798</v>
      </c>
      <c r="D34" s="19">
        <f t="shared" si="2"/>
        <v>0.25700000000000001</v>
      </c>
      <c r="E34" s="20">
        <f t="shared" si="0"/>
        <v>6.5278</v>
      </c>
      <c r="F34" s="19">
        <v>1</v>
      </c>
      <c r="G34" s="24">
        <f t="shared" si="1"/>
        <v>25.4</v>
      </c>
      <c r="H34" s="19">
        <v>0.06</v>
      </c>
      <c r="I34" s="24">
        <v>1.52</v>
      </c>
      <c r="J34" s="20">
        <v>0.79</v>
      </c>
      <c r="K34" s="23"/>
      <c r="L34" s="22">
        <v>55</v>
      </c>
      <c r="M34" s="22">
        <v>1000</v>
      </c>
      <c r="N34" s="13"/>
    </row>
    <row r="35" spans="1:14" x14ac:dyDescent="0.25">
      <c r="A35" s="25" t="s">
        <v>38</v>
      </c>
      <c r="B35" s="19">
        <v>0.14000000000000001</v>
      </c>
      <c r="C35" s="24">
        <f t="shared" si="3"/>
        <v>3.556</v>
      </c>
      <c r="D35" s="19">
        <f t="shared" si="2"/>
        <v>0.26</v>
      </c>
      <c r="E35" s="20">
        <f t="shared" si="0"/>
        <v>6.6040000000000001</v>
      </c>
      <c r="F35" s="19">
        <v>0.5</v>
      </c>
      <c r="G35" s="24">
        <f t="shared" si="1"/>
        <v>12.7</v>
      </c>
      <c r="H35" s="19">
        <v>0.06</v>
      </c>
      <c r="I35" s="24">
        <v>1.52</v>
      </c>
      <c r="J35" s="20">
        <v>0.44</v>
      </c>
      <c r="K35" s="21"/>
      <c r="L35" s="22">
        <v>55</v>
      </c>
      <c r="M35" s="22">
        <v>1000</v>
      </c>
      <c r="N35" s="13"/>
    </row>
    <row r="36" spans="1:14" x14ac:dyDescent="0.25">
      <c r="A36" s="25" t="s">
        <v>39</v>
      </c>
      <c r="B36" s="19">
        <v>0.14000000000000001</v>
      </c>
      <c r="C36" s="24">
        <f t="shared" si="3"/>
        <v>3.556</v>
      </c>
      <c r="D36" s="19">
        <f t="shared" si="2"/>
        <v>0.26</v>
      </c>
      <c r="E36" s="20">
        <f t="shared" si="0"/>
        <v>6.6040000000000001</v>
      </c>
      <c r="F36" s="19">
        <v>1</v>
      </c>
      <c r="G36" s="24">
        <f t="shared" si="1"/>
        <v>25.4</v>
      </c>
      <c r="H36" s="19">
        <v>0.06</v>
      </c>
      <c r="I36" s="24">
        <v>1.52</v>
      </c>
      <c r="J36" s="20">
        <v>0.8</v>
      </c>
      <c r="K36" s="23"/>
      <c r="L36" s="22">
        <v>55</v>
      </c>
      <c r="M36" s="22">
        <v>1000</v>
      </c>
      <c r="N36" s="13"/>
    </row>
    <row r="37" spans="1:14" x14ac:dyDescent="0.25">
      <c r="A37" s="25" t="s">
        <v>40</v>
      </c>
      <c r="B37" s="19">
        <v>0.14000000000000001</v>
      </c>
      <c r="C37" s="24">
        <f t="shared" si="3"/>
        <v>3.556</v>
      </c>
      <c r="D37" s="19">
        <f t="shared" si="2"/>
        <v>0.26</v>
      </c>
      <c r="E37" s="20">
        <f t="shared" si="0"/>
        <v>6.6040000000000001</v>
      </c>
      <c r="F37" s="19">
        <v>1.5</v>
      </c>
      <c r="G37" s="24">
        <f t="shared" si="1"/>
        <v>38.099999999999994</v>
      </c>
      <c r="H37" s="19">
        <v>0.06</v>
      </c>
      <c r="I37" s="24">
        <v>1.52</v>
      </c>
      <c r="J37" s="20">
        <v>1.17</v>
      </c>
      <c r="K37" s="21"/>
      <c r="L37" s="22">
        <v>55</v>
      </c>
      <c r="M37" s="22">
        <v>1000</v>
      </c>
      <c r="N37" s="13"/>
    </row>
    <row r="38" spans="1:14" x14ac:dyDescent="0.25">
      <c r="A38" s="25" t="s">
        <v>41</v>
      </c>
      <c r="B38" s="19">
        <v>0.14799999999999999</v>
      </c>
      <c r="C38" s="24">
        <f t="shared" si="3"/>
        <v>3.7591999999999994</v>
      </c>
      <c r="D38" s="19">
        <f t="shared" si="2"/>
        <v>0.26800000000000002</v>
      </c>
      <c r="E38" s="20">
        <f t="shared" si="0"/>
        <v>6.8071999999999999</v>
      </c>
      <c r="F38" s="19">
        <v>0.5</v>
      </c>
      <c r="G38" s="24">
        <f t="shared" si="1"/>
        <v>12.7</v>
      </c>
      <c r="H38" s="19">
        <v>0.06</v>
      </c>
      <c r="I38" s="24">
        <v>1.52</v>
      </c>
      <c r="J38" s="20">
        <v>0.46</v>
      </c>
      <c r="K38" s="23"/>
      <c r="L38" s="22">
        <v>55</v>
      </c>
      <c r="M38" s="22">
        <v>1000</v>
      </c>
      <c r="N38" s="13"/>
    </row>
    <row r="39" spans="1:14" x14ac:dyDescent="0.25">
      <c r="A39" s="25" t="s">
        <v>42</v>
      </c>
      <c r="B39" s="19">
        <v>0.14799999999999999</v>
      </c>
      <c r="C39" s="24">
        <f>B39*25.4</f>
        <v>3.7591999999999994</v>
      </c>
      <c r="D39" s="19">
        <f t="shared" si="2"/>
        <v>0.26800000000000002</v>
      </c>
      <c r="E39" s="20">
        <f t="shared" si="0"/>
        <v>6.8071999999999999</v>
      </c>
      <c r="F39" s="19">
        <v>0.75</v>
      </c>
      <c r="G39" s="24">
        <f t="shared" si="1"/>
        <v>19.049999999999997</v>
      </c>
      <c r="H39" s="19">
        <v>0.06</v>
      </c>
      <c r="I39" s="24">
        <v>1.52</v>
      </c>
      <c r="J39" s="20">
        <v>0.65</v>
      </c>
      <c r="K39" s="21"/>
      <c r="L39" s="22">
        <v>55</v>
      </c>
      <c r="M39" s="22">
        <v>1000</v>
      </c>
      <c r="N39" s="13"/>
    </row>
    <row r="40" spans="1:14" x14ac:dyDescent="0.25">
      <c r="A40" s="25" t="s">
        <v>43</v>
      </c>
      <c r="B40" s="19">
        <v>0.14799999999999999</v>
      </c>
      <c r="C40" s="24">
        <f t="shared" si="3"/>
        <v>3.7591999999999994</v>
      </c>
      <c r="D40" s="19">
        <f t="shared" si="2"/>
        <v>0.26800000000000002</v>
      </c>
      <c r="E40" s="20">
        <f t="shared" si="0"/>
        <v>6.8071999999999999</v>
      </c>
      <c r="F40" s="19">
        <v>1</v>
      </c>
      <c r="G40" s="24">
        <f t="shared" si="1"/>
        <v>25.4</v>
      </c>
      <c r="H40" s="19">
        <v>0.06</v>
      </c>
      <c r="I40" s="24">
        <v>1.52</v>
      </c>
      <c r="J40" s="20">
        <v>0.84</v>
      </c>
      <c r="K40" s="23"/>
      <c r="L40" s="22">
        <v>55</v>
      </c>
      <c r="M40" s="22">
        <v>1000</v>
      </c>
      <c r="N40" s="13"/>
    </row>
    <row r="41" spans="1:14" x14ac:dyDescent="0.25">
      <c r="A41" s="25" t="s">
        <v>44</v>
      </c>
      <c r="B41" s="19">
        <v>0.14799999999999999</v>
      </c>
      <c r="C41" s="24">
        <f t="shared" si="3"/>
        <v>3.7591999999999994</v>
      </c>
      <c r="D41" s="19">
        <f t="shared" si="2"/>
        <v>0.26800000000000002</v>
      </c>
      <c r="E41" s="20">
        <f t="shared" si="0"/>
        <v>6.8071999999999999</v>
      </c>
      <c r="F41" s="19">
        <v>1.5</v>
      </c>
      <c r="G41" s="24">
        <f t="shared" si="1"/>
        <v>38.099999999999994</v>
      </c>
      <c r="H41" s="19">
        <v>0.06</v>
      </c>
      <c r="I41" s="24">
        <v>1.52</v>
      </c>
      <c r="J41" s="20">
        <v>1.22</v>
      </c>
      <c r="K41" s="21"/>
      <c r="L41" s="22">
        <v>55</v>
      </c>
      <c r="M41" s="22">
        <v>1000</v>
      </c>
      <c r="N41" s="13"/>
    </row>
    <row r="42" spans="1:14" x14ac:dyDescent="0.25">
      <c r="A42" s="25" t="s">
        <v>45</v>
      </c>
      <c r="B42" s="19">
        <v>0.156</v>
      </c>
      <c r="C42" s="24">
        <f t="shared" si="3"/>
        <v>3.9623999999999997</v>
      </c>
      <c r="D42" s="19">
        <f t="shared" si="2"/>
        <v>0.27600000000000002</v>
      </c>
      <c r="E42" s="20">
        <f t="shared" si="0"/>
        <v>7.0104000000000006</v>
      </c>
      <c r="F42" s="19">
        <v>0.5</v>
      </c>
      <c r="G42" s="24">
        <f t="shared" si="1"/>
        <v>12.7</v>
      </c>
      <c r="H42" s="19">
        <v>0.06</v>
      </c>
      <c r="I42" s="24">
        <v>1.52</v>
      </c>
      <c r="J42" s="20">
        <v>0.48</v>
      </c>
      <c r="K42" s="23"/>
      <c r="L42" s="22">
        <v>55</v>
      </c>
      <c r="M42" s="22">
        <v>1000</v>
      </c>
      <c r="N42" s="13"/>
    </row>
    <row r="43" spans="1:14" x14ac:dyDescent="0.25">
      <c r="A43" s="25" t="s">
        <v>46</v>
      </c>
      <c r="B43" s="19">
        <v>0.156</v>
      </c>
      <c r="C43" s="24">
        <f t="shared" si="3"/>
        <v>3.9623999999999997</v>
      </c>
      <c r="D43" s="19">
        <f t="shared" si="2"/>
        <v>0.27600000000000002</v>
      </c>
      <c r="E43" s="20">
        <f t="shared" si="0"/>
        <v>7.0104000000000006</v>
      </c>
      <c r="F43" s="19">
        <v>1</v>
      </c>
      <c r="G43" s="24">
        <f t="shared" si="1"/>
        <v>25.4</v>
      </c>
      <c r="H43" s="19">
        <v>0.06</v>
      </c>
      <c r="I43" s="24">
        <v>1.52</v>
      </c>
      <c r="J43" s="20">
        <v>0.87</v>
      </c>
      <c r="K43" s="21"/>
      <c r="L43" s="22">
        <v>55</v>
      </c>
      <c r="M43" s="22">
        <v>1000</v>
      </c>
      <c r="N43" s="13"/>
    </row>
    <row r="44" spans="1:14" x14ac:dyDescent="0.25">
      <c r="A44" s="25" t="s">
        <v>47</v>
      </c>
      <c r="B44" s="19">
        <v>0.156</v>
      </c>
      <c r="C44" s="24">
        <f t="shared" si="3"/>
        <v>3.9623999999999997</v>
      </c>
      <c r="D44" s="19">
        <f t="shared" si="2"/>
        <v>0.27600000000000002</v>
      </c>
      <c r="E44" s="20">
        <f t="shared" si="0"/>
        <v>7.0104000000000006</v>
      </c>
      <c r="F44" s="19">
        <v>1.25</v>
      </c>
      <c r="G44" s="24">
        <f t="shared" si="1"/>
        <v>31.75</v>
      </c>
      <c r="H44" s="19">
        <v>0.06</v>
      </c>
      <c r="I44" s="24">
        <v>1.52</v>
      </c>
      <c r="J44" s="20">
        <v>1.07</v>
      </c>
      <c r="K44" s="23"/>
      <c r="L44" s="22">
        <v>55</v>
      </c>
      <c r="M44" s="22">
        <v>1000</v>
      </c>
      <c r="N44" s="13"/>
    </row>
    <row r="45" spans="1:14" x14ac:dyDescent="0.25">
      <c r="A45" s="25" t="s">
        <v>48</v>
      </c>
      <c r="B45" s="19">
        <v>0.156</v>
      </c>
      <c r="C45" s="24">
        <f t="shared" si="3"/>
        <v>3.9623999999999997</v>
      </c>
      <c r="D45" s="19">
        <f t="shared" si="2"/>
        <v>0.27600000000000002</v>
      </c>
      <c r="E45" s="20">
        <f t="shared" si="0"/>
        <v>7.0104000000000006</v>
      </c>
      <c r="F45" s="19">
        <v>1.5</v>
      </c>
      <c r="G45" s="24">
        <f t="shared" si="1"/>
        <v>38.099999999999994</v>
      </c>
      <c r="H45" s="19">
        <v>0.06</v>
      </c>
      <c r="I45" s="24">
        <v>1.52</v>
      </c>
      <c r="J45" s="20">
        <v>1.26</v>
      </c>
      <c r="K45" s="21"/>
      <c r="L45" s="22">
        <v>55</v>
      </c>
      <c r="M45" s="22">
        <v>1000</v>
      </c>
      <c r="N45" s="13"/>
    </row>
    <row r="46" spans="1:14" x14ac:dyDescent="0.25">
      <c r="A46" s="25" t="s">
        <v>49</v>
      </c>
      <c r="B46" s="19">
        <v>0.16500000000000001</v>
      </c>
      <c r="C46" s="24">
        <f t="shared" si="3"/>
        <v>4.1909999999999998</v>
      </c>
      <c r="D46" s="19">
        <f t="shared" si="2"/>
        <v>0.28500000000000003</v>
      </c>
      <c r="E46" s="20">
        <f t="shared" si="0"/>
        <v>7.2390000000000008</v>
      </c>
      <c r="F46" s="19">
        <v>1</v>
      </c>
      <c r="G46" s="24">
        <f t="shared" si="1"/>
        <v>25.4</v>
      </c>
      <c r="H46" s="19">
        <v>0.06</v>
      </c>
      <c r="I46" s="24">
        <v>1.52</v>
      </c>
      <c r="J46" s="20">
        <v>0.91</v>
      </c>
      <c r="K46" s="23"/>
      <c r="L46" s="22">
        <v>55</v>
      </c>
      <c r="M46" s="22">
        <v>1000</v>
      </c>
      <c r="N46" s="13"/>
    </row>
    <row r="47" spans="1:14" x14ac:dyDescent="0.25">
      <c r="A47" s="25" t="s">
        <v>50</v>
      </c>
      <c r="B47" s="19">
        <v>0.16500000000000001</v>
      </c>
      <c r="C47" s="24">
        <f t="shared" si="3"/>
        <v>4.1909999999999998</v>
      </c>
      <c r="D47" s="19">
        <f t="shared" si="2"/>
        <v>0.28500000000000003</v>
      </c>
      <c r="E47" s="20">
        <f t="shared" si="0"/>
        <v>7.2390000000000008</v>
      </c>
      <c r="F47" s="19">
        <v>1.5</v>
      </c>
      <c r="G47" s="24">
        <f t="shared" si="1"/>
        <v>38.099999999999994</v>
      </c>
      <c r="H47" s="19">
        <v>0.06</v>
      </c>
      <c r="I47" s="24">
        <v>1.52</v>
      </c>
      <c r="J47" s="20">
        <v>1.32</v>
      </c>
      <c r="K47" s="21"/>
      <c r="L47" s="22">
        <v>55</v>
      </c>
      <c r="M47" s="22">
        <v>1000</v>
      </c>
      <c r="N47" s="13"/>
    </row>
    <row r="48" spans="1:14" x14ac:dyDescent="0.25">
      <c r="A48" s="25" t="s">
        <v>51</v>
      </c>
      <c r="B48" s="19">
        <v>0.16500000000000001</v>
      </c>
      <c r="C48" s="24">
        <v>4.1909999999999998</v>
      </c>
      <c r="D48" s="19">
        <v>0.28500000000000003</v>
      </c>
      <c r="E48" s="20">
        <v>7.2390000000000008</v>
      </c>
      <c r="F48" s="19">
        <v>2</v>
      </c>
      <c r="G48" s="24">
        <v>50.8</v>
      </c>
      <c r="H48" s="19">
        <v>0.06</v>
      </c>
      <c r="I48" s="24">
        <v>1.52</v>
      </c>
      <c r="J48" s="20">
        <v>1.73</v>
      </c>
      <c r="K48" s="21"/>
      <c r="L48" s="22">
        <v>55</v>
      </c>
      <c r="M48" s="22">
        <v>1000</v>
      </c>
      <c r="N48" s="13"/>
    </row>
    <row r="49" spans="1:14" x14ac:dyDescent="0.25">
      <c r="A49" s="25" t="s">
        <v>52</v>
      </c>
      <c r="B49" s="19">
        <v>0.17199999999999999</v>
      </c>
      <c r="C49" s="24">
        <f t="shared" si="3"/>
        <v>4.3687999999999994</v>
      </c>
      <c r="D49" s="19">
        <f t="shared" si="2"/>
        <v>0.29199999999999998</v>
      </c>
      <c r="E49" s="20">
        <f t="shared" si="0"/>
        <v>7.4167999999999994</v>
      </c>
      <c r="F49" s="19">
        <v>0.5</v>
      </c>
      <c r="G49" s="24">
        <f t="shared" ref="G49:G112" si="4">F49*25.4</f>
        <v>12.7</v>
      </c>
      <c r="H49" s="19">
        <v>0.06</v>
      </c>
      <c r="I49" s="24">
        <v>1.52</v>
      </c>
      <c r="J49" s="20">
        <v>0.52</v>
      </c>
      <c r="K49" s="23"/>
      <c r="L49" s="22">
        <v>55</v>
      </c>
      <c r="M49" s="22">
        <v>1000</v>
      </c>
      <c r="N49" s="13"/>
    </row>
    <row r="50" spans="1:14" x14ac:dyDescent="0.25">
      <c r="A50" s="25" t="s">
        <v>53</v>
      </c>
      <c r="B50" s="19">
        <v>0.17199999999999999</v>
      </c>
      <c r="C50" s="24">
        <f t="shared" si="3"/>
        <v>4.3687999999999994</v>
      </c>
      <c r="D50" s="19">
        <f t="shared" si="2"/>
        <v>0.29199999999999998</v>
      </c>
      <c r="E50" s="20">
        <f t="shared" si="0"/>
        <v>7.4167999999999994</v>
      </c>
      <c r="F50" s="19">
        <v>1</v>
      </c>
      <c r="G50" s="24">
        <f t="shared" si="4"/>
        <v>25.4</v>
      </c>
      <c r="H50" s="19">
        <v>0.06</v>
      </c>
      <c r="I50" s="24">
        <v>1.52</v>
      </c>
      <c r="J50" s="20">
        <v>0.94</v>
      </c>
      <c r="K50" s="21"/>
      <c r="L50" s="22">
        <v>55</v>
      </c>
      <c r="M50" s="22">
        <v>1000</v>
      </c>
      <c r="N50" s="13"/>
    </row>
    <row r="51" spans="1:14" x14ac:dyDescent="0.25">
      <c r="A51" s="25" t="s">
        <v>54</v>
      </c>
      <c r="B51" s="19">
        <v>0.17199999999999999</v>
      </c>
      <c r="C51" s="24">
        <f t="shared" si="3"/>
        <v>4.3687999999999994</v>
      </c>
      <c r="D51" s="19">
        <f t="shared" si="2"/>
        <v>0.29199999999999998</v>
      </c>
      <c r="E51" s="20">
        <f t="shared" si="0"/>
        <v>7.4167999999999994</v>
      </c>
      <c r="F51" s="19">
        <v>1.5</v>
      </c>
      <c r="G51" s="24">
        <f t="shared" si="4"/>
        <v>38.099999999999994</v>
      </c>
      <c r="H51" s="19">
        <v>0.06</v>
      </c>
      <c r="I51" s="24">
        <v>1.52</v>
      </c>
      <c r="J51" s="20">
        <v>1.37</v>
      </c>
      <c r="K51" s="23"/>
      <c r="L51" s="22">
        <v>55</v>
      </c>
      <c r="M51" s="22">
        <v>1000</v>
      </c>
      <c r="N51" s="13"/>
    </row>
    <row r="52" spans="1:14" x14ac:dyDescent="0.25">
      <c r="A52" s="25" t="s">
        <v>55</v>
      </c>
      <c r="B52" s="19">
        <v>0.18</v>
      </c>
      <c r="C52" s="24">
        <f t="shared" si="3"/>
        <v>4.5719999999999992</v>
      </c>
      <c r="D52" s="19">
        <f t="shared" si="2"/>
        <v>0.3</v>
      </c>
      <c r="E52" s="20">
        <f t="shared" si="0"/>
        <v>7.6199999999999992</v>
      </c>
      <c r="F52" s="19">
        <v>1</v>
      </c>
      <c r="G52" s="24">
        <f t="shared" si="4"/>
        <v>25.4</v>
      </c>
      <c r="H52" s="19">
        <v>0.06</v>
      </c>
      <c r="I52" s="24">
        <v>1.52</v>
      </c>
      <c r="J52" s="20">
        <v>0.98</v>
      </c>
      <c r="K52" s="21"/>
      <c r="L52" s="22">
        <v>55</v>
      </c>
      <c r="M52" s="22">
        <v>1000</v>
      </c>
      <c r="N52" s="13"/>
    </row>
    <row r="53" spans="1:14" x14ac:dyDescent="0.25">
      <c r="A53" s="25" t="s">
        <v>56</v>
      </c>
      <c r="B53" s="19">
        <v>0.187</v>
      </c>
      <c r="C53" s="24">
        <f t="shared" si="3"/>
        <v>4.7497999999999996</v>
      </c>
      <c r="D53" s="19">
        <f t="shared" si="2"/>
        <v>0.307</v>
      </c>
      <c r="E53" s="20">
        <f t="shared" si="0"/>
        <v>7.7977999999999996</v>
      </c>
      <c r="F53" s="19">
        <v>0.5</v>
      </c>
      <c r="G53" s="24">
        <f t="shared" si="4"/>
        <v>12.7</v>
      </c>
      <c r="H53" s="19">
        <v>0.06</v>
      </c>
      <c r="I53" s="24">
        <v>1.52</v>
      </c>
      <c r="J53" s="20">
        <v>0.56000000000000005</v>
      </c>
      <c r="K53" s="23"/>
      <c r="L53" s="22">
        <v>55</v>
      </c>
      <c r="M53" s="22">
        <v>1000</v>
      </c>
      <c r="N53" s="13"/>
    </row>
    <row r="54" spans="1:14" x14ac:dyDescent="0.25">
      <c r="A54" s="25" t="s">
        <v>57</v>
      </c>
      <c r="B54" s="19">
        <v>0.187</v>
      </c>
      <c r="C54" s="24">
        <f t="shared" si="3"/>
        <v>4.7497999999999996</v>
      </c>
      <c r="D54" s="19">
        <f t="shared" si="2"/>
        <v>0.307</v>
      </c>
      <c r="E54" s="20">
        <f t="shared" si="0"/>
        <v>7.7977999999999996</v>
      </c>
      <c r="F54" s="19">
        <v>0.61</v>
      </c>
      <c r="G54" s="24">
        <f t="shared" si="4"/>
        <v>15.493999999999998</v>
      </c>
      <c r="H54" s="19">
        <v>0.06</v>
      </c>
      <c r="I54" s="24">
        <v>1.52</v>
      </c>
      <c r="J54" s="20">
        <v>0.66</v>
      </c>
      <c r="K54" s="21"/>
      <c r="L54" s="22">
        <v>55</v>
      </c>
      <c r="M54" s="22">
        <v>1000</v>
      </c>
      <c r="N54" s="13"/>
    </row>
    <row r="55" spans="1:14" x14ac:dyDescent="0.25">
      <c r="A55" s="25" t="s">
        <v>58</v>
      </c>
      <c r="B55" s="19">
        <v>0.187</v>
      </c>
      <c r="C55" s="24">
        <f t="shared" si="3"/>
        <v>4.7497999999999996</v>
      </c>
      <c r="D55" s="19">
        <f t="shared" si="2"/>
        <v>0.307</v>
      </c>
      <c r="E55" s="20">
        <f t="shared" si="0"/>
        <v>7.7977999999999996</v>
      </c>
      <c r="F55" s="19">
        <v>0.75</v>
      </c>
      <c r="G55" s="24">
        <f t="shared" si="4"/>
        <v>19.049999999999997</v>
      </c>
      <c r="H55" s="19">
        <v>0.06</v>
      </c>
      <c r="I55" s="24">
        <v>1.52</v>
      </c>
      <c r="J55" s="20">
        <v>0.79</v>
      </c>
      <c r="K55" s="23"/>
      <c r="L55" s="22">
        <v>55</v>
      </c>
      <c r="M55" s="22">
        <v>1000</v>
      </c>
      <c r="N55" s="13"/>
    </row>
    <row r="56" spans="1:14" x14ac:dyDescent="0.25">
      <c r="A56" s="25" t="s">
        <v>59</v>
      </c>
      <c r="B56" s="19">
        <v>0.187</v>
      </c>
      <c r="C56" s="24">
        <f t="shared" si="3"/>
        <v>4.7497999999999996</v>
      </c>
      <c r="D56" s="19">
        <f t="shared" si="2"/>
        <v>0.307</v>
      </c>
      <c r="E56" s="20">
        <f t="shared" si="0"/>
        <v>7.7977999999999996</v>
      </c>
      <c r="F56" s="19">
        <v>1</v>
      </c>
      <c r="G56" s="24">
        <f t="shared" si="4"/>
        <v>25.4</v>
      </c>
      <c r="H56" s="19">
        <v>0.06</v>
      </c>
      <c r="I56" s="24">
        <v>1.52</v>
      </c>
      <c r="J56" s="20">
        <v>1.01</v>
      </c>
      <c r="K56" s="21"/>
      <c r="L56" s="22">
        <v>55</v>
      </c>
      <c r="M56" s="22">
        <v>1000</v>
      </c>
      <c r="N56" s="13"/>
    </row>
    <row r="57" spans="1:14" x14ac:dyDescent="0.25">
      <c r="A57" s="25" t="s">
        <v>60</v>
      </c>
      <c r="B57" s="19">
        <v>0.187</v>
      </c>
      <c r="C57" s="24">
        <f t="shared" si="3"/>
        <v>4.7497999999999996</v>
      </c>
      <c r="D57" s="19">
        <f t="shared" si="2"/>
        <v>0.307</v>
      </c>
      <c r="E57" s="20">
        <f t="shared" si="0"/>
        <v>7.7977999999999996</v>
      </c>
      <c r="F57" s="19">
        <v>1.5</v>
      </c>
      <c r="G57" s="24">
        <f t="shared" si="4"/>
        <v>38.099999999999994</v>
      </c>
      <c r="H57" s="19">
        <v>0.06</v>
      </c>
      <c r="I57" s="24">
        <v>1.52</v>
      </c>
      <c r="J57" s="20">
        <v>1.46</v>
      </c>
      <c r="K57" s="23"/>
      <c r="L57" s="22">
        <v>55</v>
      </c>
      <c r="M57" s="22">
        <v>1000</v>
      </c>
      <c r="N57" s="13"/>
    </row>
    <row r="58" spans="1:14" x14ac:dyDescent="0.25">
      <c r="A58" s="25" t="s">
        <v>61</v>
      </c>
      <c r="B58" s="19">
        <v>0.19700000000000001</v>
      </c>
      <c r="C58" s="24">
        <f t="shared" si="3"/>
        <v>5.0038</v>
      </c>
      <c r="D58" s="19">
        <f t="shared" si="2"/>
        <v>0.317</v>
      </c>
      <c r="E58" s="20">
        <f t="shared" si="0"/>
        <v>8.0518000000000001</v>
      </c>
      <c r="F58" s="19">
        <v>0.5</v>
      </c>
      <c r="G58" s="24">
        <f t="shared" si="4"/>
        <v>12.7</v>
      </c>
      <c r="H58" s="19">
        <v>0.06</v>
      </c>
      <c r="I58" s="24">
        <v>1.52</v>
      </c>
      <c r="J58" s="20">
        <v>0.59</v>
      </c>
      <c r="K58" s="21"/>
      <c r="L58" s="22">
        <v>55</v>
      </c>
      <c r="M58" s="22">
        <v>1000</v>
      </c>
      <c r="N58" s="13"/>
    </row>
    <row r="59" spans="1:14" x14ac:dyDescent="0.25">
      <c r="A59" s="25" t="s">
        <v>62</v>
      </c>
      <c r="B59" s="19">
        <v>0.19700000000000001</v>
      </c>
      <c r="C59" s="24">
        <f t="shared" si="3"/>
        <v>5.0038</v>
      </c>
      <c r="D59" s="19">
        <f t="shared" si="2"/>
        <v>0.317</v>
      </c>
      <c r="E59" s="20">
        <f t="shared" si="0"/>
        <v>8.0518000000000001</v>
      </c>
      <c r="F59" s="19">
        <v>1</v>
      </c>
      <c r="G59" s="24">
        <f t="shared" si="4"/>
        <v>25.4</v>
      </c>
      <c r="H59" s="19">
        <v>0.06</v>
      </c>
      <c r="I59" s="24">
        <v>1.52</v>
      </c>
      <c r="J59" s="20">
        <v>1.06</v>
      </c>
      <c r="K59" s="23"/>
      <c r="L59" s="22">
        <v>55</v>
      </c>
      <c r="M59" s="22">
        <v>1000</v>
      </c>
      <c r="N59" s="13"/>
    </row>
    <row r="60" spans="1:14" x14ac:dyDescent="0.25">
      <c r="A60" s="25" t="s">
        <v>63</v>
      </c>
      <c r="B60" s="19">
        <v>0.218</v>
      </c>
      <c r="C60" s="24">
        <f t="shared" si="3"/>
        <v>5.5371999999999995</v>
      </c>
      <c r="D60" s="19">
        <f t="shared" si="2"/>
        <v>0.33799999999999997</v>
      </c>
      <c r="E60" s="20">
        <f t="shared" si="0"/>
        <v>8.5851999999999986</v>
      </c>
      <c r="F60" s="19">
        <v>1</v>
      </c>
      <c r="G60" s="24">
        <f t="shared" si="4"/>
        <v>25.4</v>
      </c>
      <c r="H60" s="19">
        <v>0.06</v>
      </c>
      <c r="I60" s="24">
        <v>1.52</v>
      </c>
      <c r="J60" s="20">
        <v>1.1499999999999999</v>
      </c>
      <c r="K60" s="21"/>
      <c r="L60" s="22">
        <v>55</v>
      </c>
      <c r="M60" s="22">
        <v>1000</v>
      </c>
      <c r="N60" s="13"/>
    </row>
    <row r="61" spans="1:14" x14ac:dyDescent="0.25">
      <c r="A61" s="25" t="s">
        <v>64</v>
      </c>
      <c r="B61" s="19">
        <v>0.223</v>
      </c>
      <c r="C61" s="24">
        <f t="shared" si="3"/>
        <v>5.6642000000000001</v>
      </c>
      <c r="D61" s="19">
        <f t="shared" si="2"/>
        <v>0.34299999999999997</v>
      </c>
      <c r="E61" s="20">
        <f t="shared" si="0"/>
        <v>8.7121999999999993</v>
      </c>
      <c r="F61" s="19">
        <v>0.5</v>
      </c>
      <c r="G61" s="24">
        <f t="shared" si="4"/>
        <v>12.7</v>
      </c>
      <c r="H61" s="19">
        <v>0.06</v>
      </c>
      <c r="I61" s="24">
        <v>1.52</v>
      </c>
      <c r="J61" s="20">
        <v>0.66</v>
      </c>
      <c r="K61" s="23"/>
      <c r="L61" s="22">
        <v>55</v>
      </c>
      <c r="M61" s="22">
        <v>1000</v>
      </c>
      <c r="N61" s="13"/>
    </row>
    <row r="62" spans="1:14" x14ac:dyDescent="0.25">
      <c r="A62" s="25" t="s">
        <v>65</v>
      </c>
      <c r="B62" s="19">
        <v>0.223</v>
      </c>
      <c r="C62" s="24">
        <f t="shared" si="3"/>
        <v>5.6642000000000001</v>
      </c>
      <c r="D62" s="19">
        <f t="shared" si="2"/>
        <v>0.34299999999999997</v>
      </c>
      <c r="E62" s="20">
        <f t="shared" si="0"/>
        <v>8.7121999999999993</v>
      </c>
      <c r="F62" s="19">
        <v>0.75</v>
      </c>
      <c r="G62" s="24">
        <f t="shared" si="4"/>
        <v>19.049999999999997</v>
      </c>
      <c r="H62" s="19">
        <v>0.06</v>
      </c>
      <c r="I62" s="24">
        <v>1.52</v>
      </c>
      <c r="J62" s="20">
        <v>0.92</v>
      </c>
      <c r="K62" s="21"/>
      <c r="L62" s="22">
        <v>55</v>
      </c>
      <c r="M62" s="22">
        <v>1000</v>
      </c>
      <c r="N62" s="13"/>
    </row>
    <row r="63" spans="1:14" x14ac:dyDescent="0.25">
      <c r="A63" s="25" t="s">
        <v>66</v>
      </c>
      <c r="B63" s="19">
        <v>0.223</v>
      </c>
      <c r="C63" s="24">
        <f t="shared" si="3"/>
        <v>5.6642000000000001</v>
      </c>
      <c r="D63" s="19">
        <f t="shared" si="2"/>
        <v>0.34299999999999997</v>
      </c>
      <c r="E63" s="20">
        <f t="shared" si="0"/>
        <v>8.7121999999999993</v>
      </c>
      <c r="F63" s="19">
        <v>1</v>
      </c>
      <c r="G63" s="24">
        <f t="shared" si="4"/>
        <v>25.4</v>
      </c>
      <c r="H63" s="19">
        <v>0.06</v>
      </c>
      <c r="I63" s="24">
        <v>1.52</v>
      </c>
      <c r="J63" s="20">
        <v>1.18</v>
      </c>
      <c r="K63" s="23"/>
      <c r="L63" s="22">
        <v>55</v>
      </c>
      <c r="M63" s="22">
        <v>1000</v>
      </c>
      <c r="N63" s="13"/>
    </row>
    <row r="64" spans="1:14" x14ac:dyDescent="0.25">
      <c r="A64" s="25" t="s">
        <v>67</v>
      </c>
      <c r="B64" s="19">
        <v>0.223</v>
      </c>
      <c r="C64" s="24">
        <f t="shared" si="3"/>
        <v>5.6642000000000001</v>
      </c>
      <c r="D64" s="19">
        <f t="shared" si="2"/>
        <v>0.34299999999999997</v>
      </c>
      <c r="E64" s="20">
        <f t="shared" si="0"/>
        <v>8.7121999999999993</v>
      </c>
      <c r="F64" s="19">
        <v>1.5</v>
      </c>
      <c r="G64" s="24">
        <f t="shared" si="4"/>
        <v>38.099999999999994</v>
      </c>
      <c r="H64" s="19">
        <v>0.06</v>
      </c>
      <c r="I64" s="24">
        <v>1.52</v>
      </c>
      <c r="J64" s="20">
        <v>1.69</v>
      </c>
      <c r="K64" s="21"/>
      <c r="L64" s="22">
        <v>55</v>
      </c>
      <c r="M64" s="22">
        <v>1000</v>
      </c>
      <c r="N64" s="13"/>
    </row>
    <row r="65" spans="1:14" x14ac:dyDescent="0.25">
      <c r="A65" s="25" t="s">
        <v>68</v>
      </c>
      <c r="B65" s="19">
        <v>0.223</v>
      </c>
      <c r="C65" s="24">
        <f t="shared" si="3"/>
        <v>5.6642000000000001</v>
      </c>
      <c r="D65" s="19">
        <f t="shared" si="2"/>
        <v>0.34299999999999997</v>
      </c>
      <c r="E65" s="20">
        <f t="shared" si="0"/>
        <v>8.7121999999999993</v>
      </c>
      <c r="F65" s="19">
        <v>2.165</v>
      </c>
      <c r="G65" s="24">
        <f t="shared" si="4"/>
        <v>54.991</v>
      </c>
      <c r="H65" s="19">
        <v>0.06</v>
      </c>
      <c r="I65" s="24">
        <v>1.52</v>
      </c>
      <c r="J65" s="20">
        <v>2.38</v>
      </c>
      <c r="K65" s="23"/>
      <c r="L65" s="22">
        <v>55</v>
      </c>
      <c r="M65" s="22">
        <v>1000</v>
      </c>
      <c r="N65" s="13"/>
    </row>
    <row r="66" spans="1:14" x14ac:dyDescent="0.25">
      <c r="A66" s="25" t="s">
        <v>69</v>
      </c>
      <c r="B66" s="19">
        <v>0.23400000000000001</v>
      </c>
      <c r="C66" s="24">
        <f t="shared" si="3"/>
        <v>5.9436</v>
      </c>
      <c r="D66" s="19">
        <f t="shared" si="2"/>
        <v>0.35399999999999998</v>
      </c>
      <c r="E66" s="20">
        <f t="shared" si="0"/>
        <v>8.9915999999999983</v>
      </c>
      <c r="F66" s="19">
        <v>0.5</v>
      </c>
      <c r="G66" s="24">
        <f t="shared" si="4"/>
        <v>12.7</v>
      </c>
      <c r="H66" s="19">
        <v>0.06</v>
      </c>
      <c r="I66" s="24">
        <v>1.52</v>
      </c>
      <c r="J66" s="20">
        <v>0.69</v>
      </c>
      <c r="K66" s="21"/>
      <c r="L66" s="22">
        <v>55</v>
      </c>
      <c r="M66" s="22">
        <v>1000</v>
      </c>
      <c r="N66" s="13"/>
    </row>
    <row r="67" spans="1:14" x14ac:dyDescent="0.25">
      <c r="A67" s="25" t="s">
        <v>70</v>
      </c>
      <c r="B67" s="19">
        <v>0.23400000000000001</v>
      </c>
      <c r="C67" s="24">
        <f t="shared" si="3"/>
        <v>5.9436</v>
      </c>
      <c r="D67" s="19">
        <f t="shared" si="2"/>
        <v>0.35399999999999998</v>
      </c>
      <c r="E67" s="20">
        <f t="shared" si="0"/>
        <v>8.9915999999999983</v>
      </c>
      <c r="F67" s="19">
        <v>0.78700000000000003</v>
      </c>
      <c r="G67" s="24">
        <f t="shared" si="4"/>
        <v>19.989799999999999</v>
      </c>
      <c r="H67" s="19">
        <v>0.06</v>
      </c>
      <c r="I67" s="24">
        <v>1.52</v>
      </c>
      <c r="J67" s="20">
        <v>1</v>
      </c>
      <c r="K67" s="23"/>
      <c r="L67" s="22">
        <v>55</v>
      </c>
      <c r="M67" s="22">
        <v>1000</v>
      </c>
      <c r="N67" s="13"/>
    </row>
    <row r="68" spans="1:14" x14ac:dyDescent="0.25">
      <c r="A68" s="25" t="s">
        <v>71</v>
      </c>
      <c r="B68" s="19">
        <v>0.23400000000000001</v>
      </c>
      <c r="C68" s="24">
        <f t="shared" si="3"/>
        <v>5.9436</v>
      </c>
      <c r="D68" s="19">
        <f t="shared" si="2"/>
        <v>0.35399999999999998</v>
      </c>
      <c r="E68" s="20">
        <f t="shared" si="0"/>
        <v>8.9915999999999983</v>
      </c>
      <c r="F68" s="19">
        <v>1</v>
      </c>
      <c r="G68" s="24">
        <f t="shared" si="4"/>
        <v>25.4</v>
      </c>
      <c r="H68" s="19">
        <v>0.06</v>
      </c>
      <c r="I68" s="24">
        <v>1.52</v>
      </c>
      <c r="J68" s="20">
        <v>1.23</v>
      </c>
      <c r="K68" s="21"/>
      <c r="L68" s="22">
        <v>55</v>
      </c>
      <c r="M68" s="22">
        <v>1000</v>
      </c>
      <c r="N68" s="13"/>
    </row>
    <row r="69" spans="1:14" x14ac:dyDescent="0.25">
      <c r="A69" s="25" t="s">
        <v>72</v>
      </c>
      <c r="B69" s="19">
        <v>0.23400000000000001</v>
      </c>
      <c r="C69" s="24">
        <f t="shared" si="3"/>
        <v>5.9436</v>
      </c>
      <c r="D69" s="19">
        <f t="shared" si="2"/>
        <v>0.35399999999999998</v>
      </c>
      <c r="E69" s="20">
        <f t="shared" ref="E69:E132" si="5">D69*25.4</f>
        <v>8.9915999999999983</v>
      </c>
      <c r="F69" s="19">
        <v>1.25</v>
      </c>
      <c r="G69" s="24">
        <f t="shared" si="4"/>
        <v>31.75</v>
      </c>
      <c r="H69" s="19">
        <v>0.06</v>
      </c>
      <c r="I69" s="24">
        <v>1.52</v>
      </c>
      <c r="J69" s="20">
        <v>1.5</v>
      </c>
      <c r="K69" s="23"/>
      <c r="L69" s="22">
        <v>55</v>
      </c>
      <c r="M69" s="22">
        <v>1000</v>
      </c>
      <c r="N69" s="13"/>
    </row>
    <row r="70" spans="1:14" x14ac:dyDescent="0.25">
      <c r="A70" s="25" t="s">
        <v>73</v>
      </c>
      <c r="B70" s="19">
        <v>0.23400000000000001</v>
      </c>
      <c r="C70" s="24">
        <f t="shared" si="3"/>
        <v>5.9436</v>
      </c>
      <c r="D70" s="19">
        <f t="shared" si="2"/>
        <v>0.35399999999999998</v>
      </c>
      <c r="E70" s="20">
        <f t="shared" si="5"/>
        <v>8.9915999999999983</v>
      </c>
      <c r="F70" s="19">
        <v>1.5</v>
      </c>
      <c r="G70" s="24">
        <f t="shared" si="4"/>
        <v>38.099999999999994</v>
      </c>
      <c r="H70" s="19">
        <v>0.06</v>
      </c>
      <c r="I70" s="24">
        <v>1.52</v>
      </c>
      <c r="J70" s="20">
        <v>1.76</v>
      </c>
      <c r="K70" s="21"/>
      <c r="L70" s="22">
        <v>55</v>
      </c>
      <c r="M70" s="22">
        <v>1000</v>
      </c>
      <c r="N70" s="13"/>
    </row>
    <row r="71" spans="1:14" x14ac:dyDescent="0.25">
      <c r="A71" s="25" t="s">
        <v>74</v>
      </c>
      <c r="B71" s="19">
        <v>0.25</v>
      </c>
      <c r="C71" s="24">
        <f t="shared" si="3"/>
        <v>6.35</v>
      </c>
      <c r="D71" s="19">
        <f t="shared" si="2"/>
        <v>0.37</v>
      </c>
      <c r="E71" s="20">
        <f t="shared" si="5"/>
        <v>9.3979999999999997</v>
      </c>
      <c r="F71" s="19">
        <v>0.5</v>
      </c>
      <c r="G71" s="24">
        <f t="shared" si="4"/>
        <v>12.7</v>
      </c>
      <c r="H71" s="19">
        <v>0.06</v>
      </c>
      <c r="I71" s="24">
        <v>1.52</v>
      </c>
      <c r="J71" s="20">
        <v>0.74</v>
      </c>
      <c r="K71" s="23"/>
      <c r="L71" s="22">
        <v>55</v>
      </c>
      <c r="M71" s="22">
        <v>1000</v>
      </c>
      <c r="N71" s="13"/>
    </row>
    <row r="72" spans="1:14" x14ac:dyDescent="0.25">
      <c r="A72" s="25" t="s">
        <v>75</v>
      </c>
      <c r="B72" s="19">
        <v>0.25</v>
      </c>
      <c r="C72" s="24">
        <f t="shared" ref="C72:C135" si="6">B72*25.4</f>
        <v>6.35</v>
      </c>
      <c r="D72" s="19">
        <f t="shared" si="2"/>
        <v>0.37</v>
      </c>
      <c r="E72" s="20">
        <f t="shared" si="5"/>
        <v>9.3979999999999997</v>
      </c>
      <c r="F72" s="19">
        <v>1</v>
      </c>
      <c r="G72" s="24">
        <f t="shared" si="4"/>
        <v>25.4</v>
      </c>
      <c r="H72" s="19">
        <v>0.06</v>
      </c>
      <c r="I72" s="24">
        <v>1.52</v>
      </c>
      <c r="J72" s="20">
        <v>1.3</v>
      </c>
      <c r="K72" s="21"/>
      <c r="L72" s="22">
        <v>55</v>
      </c>
      <c r="M72" s="22">
        <v>1000</v>
      </c>
      <c r="N72" s="13"/>
    </row>
    <row r="73" spans="1:14" x14ac:dyDescent="0.25">
      <c r="A73" s="25" t="s">
        <v>76</v>
      </c>
      <c r="B73" s="19">
        <v>0.25</v>
      </c>
      <c r="C73" s="24">
        <f t="shared" si="6"/>
        <v>6.35</v>
      </c>
      <c r="D73" s="19">
        <f t="shared" si="2"/>
        <v>0.37</v>
      </c>
      <c r="E73" s="20">
        <f t="shared" si="5"/>
        <v>9.3979999999999997</v>
      </c>
      <c r="F73" s="19">
        <v>1.5</v>
      </c>
      <c r="G73" s="24">
        <f t="shared" si="4"/>
        <v>38.099999999999994</v>
      </c>
      <c r="H73" s="19">
        <v>0.06</v>
      </c>
      <c r="I73" s="24">
        <v>1.52</v>
      </c>
      <c r="J73" s="20">
        <v>1.87</v>
      </c>
      <c r="K73" s="23"/>
      <c r="L73" s="22">
        <v>55</v>
      </c>
      <c r="M73" s="22">
        <v>1000</v>
      </c>
      <c r="N73" s="13"/>
    </row>
    <row r="74" spans="1:14" x14ac:dyDescent="0.25">
      <c r="A74" s="25" t="s">
        <v>77</v>
      </c>
      <c r="B74" s="19">
        <v>0.26</v>
      </c>
      <c r="C74" s="24">
        <f t="shared" si="6"/>
        <v>6.6040000000000001</v>
      </c>
      <c r="D74" s="19">
        <f t="shared" ref="D74:D142" si="7">B74+2*H74</f>
        <v>0.38</v>
      </c>
      <c r="E74" s="20">
        <f t="shared" si="5"/>
        <v>9.6519999999999992</v>
      </c>
      <c r="F74" s="19">
        <v>0.5</v>
      </c>
      <c r="G74" s="24">
        <f t="shared" si="4"/>
        <v>12.7</v>
      </c>
      <c r="H74" s="19">
        <v>0.06</v>
      </c>
      <c r="I74" s="24">
        <v>1.52</v>
      </c>
      <c r="J74" s="20">
        <v>0.77</v>
      </c>
      <c r="K74" s="21"/>
      <c r="L74" s="22">
        <v>55</v>
      </c>
      <c r="M74" s="22">
        <v>1000</v>
      </c>
      <c r="N74" s="13"/>
    </row>
    <row r="75" spans="1:14" x14ac:dyDescent="0.25">
      <c r="A75" s="25" t="s">
        <v>78</v>
      </c>
      <c r="B75" s="19">
        <v>0.26</v>
      </c>
      <c r="C75" s="24">
        <f t="shared" si="6"/>
        <v>6.6040000000000001</v>
      </c>
      <c r="D75" s="19">
        <f t="shared" si="7"/>
        <v>0.38</v>
      </c>
      <c r="E75" s="20">
        <f t="shared" si="5"/>
        <v>9.6519999999999992</v>
      </c>
      <c r="F75" s="19">
        <v>1</v>
      </c>
      <c r="G75" s="24">
        <f t="shared" si="4"/>
        <v>25.4</v>
      </c>
      <c r="H75" s="19">
        <v>0.06</v>
      </c>
      <c r="I75" s="24">
        <v>1.52</v>
      </c>
      <c r="J75" s="20">
        <v>1.35</v>
      </c>
      <c r="K75" s="23"/>
      <c r="L75" s="22">
        <v>55</v>
      </c>
      <c r="M75" s="22">
        <v>500</v>
      </c>
      <c r="N75" s="13"/>
    </row>
    <row r="76" spans="1:14" x14ac:dyDescent="0.25">
      <c r="A76" s="25" t="s">
        <v>79</v>
      </c>
      <c r="B76" s="19">
        <v>0.28100000000000003</v>
      </c>
      <c r="C76" s="24">
        <f t="shared" si="6"/>
        <v>7.1374000000000004</v>
      </c>
      <c r="D76" s="19">
        <f t="shared" si="7"/>
        <v>0.40100000000000002</v>
      </c>
      <c r="E76" s="20">
        <f t="shared" si="5"/>
        <v>10.1854</v>
      </c>
      <c r="F76" s="19">
        <v>0.5</v>
      </c>
      <c r="G76" s="24">
        <f t="shared" si="4"/>
        <v>12.7</v>
      </c>
      <c r="H76" s="19">
        <v>0.06</v>
      </c>
      <c r="I76" s="24">
        <v>1.52</v>
      </c>
      <c r="J76" s="20">
        <v>0.83</v>
      </c>
      <c r="K76" s="21"/>
      <c r="L76" s="22">
        <v>55</v>
      </c>
      <c r="M76" s="22">
        <v>500</v>
      </c>
      <c r="N76" s="13"/>
    </row>
    <row r="77" spans="1:14" x14ac:dyDescent="0.25">
      <c r="A77" s="25" t="s">
        <v>80</v>
      </c>
      <c r="B77" s="19">
        <v>0.28100000000000003</v>
      </c>
      <c r="C77" s="24">
        <f t="shared" si="6"/>
        <v>7.1374000000000004</v>
      </c>
      <c r="D77" s="19">
        <f t="shared" si="7"/>
        <v>0.40100000000000002</v>
      </c>
      <c r="E77" s="20">
        <f t="shared" si="5"/>
        <v>10.1854</v>
      </c>
      <c r="F77" s="19">
        <v>0.75</v>
      </c>
      <c r="G77" s="24">
        <f t="shared" si="4"/>
        <v>19.049999999999997</v>
      </c>
      <c r="H77" s="19">
        <v>0.06</v>
      </c>
      <c r="I77" s="24">
        <v>1.52</v>
      </c>
      <c r="J77" s="20">
        <v>1.1399999999999999</v>
      </c>
      <c r="K77" s="23"/>
      <c r="L77" s="22">
        <v>55</v>
      </c>
      <c r="M77" s="22">
        <v>500</v>
      </c>
      <c r="N77" s="13"/>
    </row>
    <row r="78" spans="1:14" x14ac:dyDescent="0.25">
      <c r="A78" s="25" t="s">
        <v>81</v>
      </c>
      <c r="B78" s="19">
        <v>0.28100000000000003</v>
      </c>
      <c r="C78" s="24">
        <f t="shared" si="6"/>
        <v>7.1374000000000004</v>
      </c>
      <c r="D78" s="19">
        <f t="shared" si="7"/>
        <v>0.40100000000000002</v>
      </c>
      <c r="E78" s="20">
        <f t="shared" si="5"/>
        <v>10.1854</v>
      </c>
      <c r="F78" s="19">
        <v>1</v>
      </c>
      <c r="G78" s="24">
        <f t="shared" si="4"/>
        <v>25.4</v>
      </c>
      <c r="H78" s="19">
        <v>0.06</v>
      </c>
      <c r="I78" s="24">
        <v>1.52</v>
      </c>
      <c r="J78" s="20">
        <v>1.45</v>
      </c>
      <c r="K78" s="21"/>
      <c r="L78" s="22">
        <v>55</v>
      </c>
      <c r="M78" s="22">
        <v>500</v>
      </c>
      <c r="N78" s="13"/>
    </row>
    <row r="79" spans="1:14" x14ac:dyDescent="0.25">
      <c r="A79" s="25" t="s">
        <v>82</v>
      </c>
      <c r="B79" s="19">
        <v>0.28100000000000003</v>
      </c>
      <c r="C79" s="24">
        <f t="shared" si="6"/>
        <v>7.1374000000000004</v>
      </c>
      <c r="D79" s="19">
        <f t="shared" si="7"/>
        <v>0.40100000000000002</v>
      </c>
      <c r="E79" s="20">
        <f t="shared" si="5"/>
        <v>10.1854</v>
      </c>
      <c r="F79" s="19">
        <v>2</v>
      </c>
      <c r="G79" s="24">
        <f t="shared" si="4"/>
        <v>50.8</v>
      </c>
      <c r="H79" s="19">
        <v>0.06</v>
      </c>
      <c r="I79" s="24">
        <v>1.52</v>
      </c>
      <c r="J79" s="20">
        <v>2.69</v>
      </c>
      <c r="K79" s="23"/>
      <c r="L79" s="22">
        <v>55</v>
      </c>
      <c r="M79" s="22">
        <v>500</v>
      </c>
      <c r="N79" s="13"/>
    </row>
    <row r="80" spans="1:14" x14ac:dyDescent="0.25">
      <c r="A80" s="25" t="s">
        <v>83</v>
      </c>
      <c r="B80" s="19">
        <v>0.29499999999999998</v>
      </c>
      <c r="C80" s="24">
        <f t="shared" si="6"/>
        <v>7.4929999999999994</v>
      </c>
      <c r="D80" s="19">
        <f t="shared" si="7"/>
        <v>0.41499999999999998</v>
      </c>
      <c r="E80" s="20">
        <f t="shared" si="5"/>
        <v>10.540999999999999</v>
      </c>
      <c r="F80" s="19">
        <v>0.5</v>
      </c>
      <c r="G80" s="24">
        <f t="shared" si="4"/>
        <v>12.7</v>
      </c>
      <c r="H80" s="19">
        <v>0.06</v>
      </c>
      <c r="I80" s="24">
        <v>1.52</v>
      </c>
      <c r="J80" s="20">
        <v>0.88</v>
      </c>
      <c r="K80" s="21"/>
      <c r="L80" s="22">
        <v>55</v>
      </c>
      <c r="M80" s="22">
        <v>500</v>
      </c>
      <c r="N80" s="13"/>
    </row>
    <row r="81" spans="1:14" x14ac:dyDescent="0.25">
      <c r="A81" s="25" t="s">
        <v>84</v>
      </c>
      <c r="B81" s="19">
        <v>0.29499999999999998</v>
      </c>
      <c r="C81" s="24">
        <f t="shared" si="6"/>
        <v>7.4929999999999994</v>
      </c>
      <c r="D81" s="19">
        <f t="shared" si="7"/>
        <v>0.41499999999999998</v>
      </c>
      <c r="E81" s="20">
        <f t="shared" si="5"/>
        <v>10.540999999999999</v>
      </c>
      <c r="F81" s="19">
        <v>0.75</v>
      </c>
      <c r="G81" s="24">
        <f t="shared" si="4"/>
        <v>19.049999999999997</v>
      </c>
      <c r="H81" s="19">
        <v>0.06</v>
      </c>
      <c r="I81" s="24">
        <v>1.52</v>
      </c>
      <c r="J81" s="20">
        <v>1.2</v>
      </c>
      <c r="K81" s="23"/>
      <c r="L81" s="22">
        <v>55</v>
      </c>
      <c r="M81" s="22">
        <v>500</v>
      </c>
      <c r="N81" s="13"/>
    </row>
    <row r="82" spans="1:14" x14ac:dyDescent="0.25">
      <c r="A82" s="25" t="s">
        <v>85</v>
      </c>
      <c r="B82" s="19">
        <v>0.29499999999999998</v>
      </c>
      <c r="C82" s="24">
        <f t="shared" si="6"/>
        <v>7.4929999999999994</v>
      </c>
      <c r="D82" s="19">
        <f t="shared" si="7"/>
        <v>0.41499999999999998</v>
      </c>
      <c r="E82" s="20">
        <f t="shared" si="5"/>
        <v>10.540999999999999</v>
      </c>
      <c r="F82" s="19">
        <v>1</v>
      </c>
      <c r="G82" s="24">
        <f t="shared" si="4"/>
        <v>25.4</v>
      </c>
      <c r="H82" s="19">
        <v>0.06</v>
      </c>
      <c r="I82" s="24">
        <v>1.52</v>
      </c>
      <c r="J82" s="20">
        <v>1.52</v>
      </c>
      <c r="K82" s="21"/>
      <c r="L82" s="22">
        <v>55</v>
      </c>
      <c r="M82" s="22">
        <v>500</v>
      </c>
      <c r="N82" s="13"/>
    </row>
    <row r="83" spans="1:14" x14ac:dyDescent="0.25">
      <c r="A83" s="25" t="s">
        <v>86</v>
      </c>
      <c r="B83" s="19">
        <v>0.29499999999999998</v>
      </c>
      <c r="C83" s="24">
        <f t="shared" si="6"/>
        <v>7.4929999999999994</v>
      </c>
      <c r="D83" s="19">
        <f t="shared" si="7"/>
        <v>0.41499999999999998</v>
      </c>
      <c r="E83" s="20">
        <f t="shared" si="5"/>
        <v>10.540999999999999</v>
      </c>
      <c r="F83" s="19">
        <v>1.5</v>
      </c>
      <c r="G83" s="24">
        <f t="shared" si="4"/>
        <v>38.099999999999994</v>
      </c>
      <c r="H83" s="19">
        <v>0.06</v>
      </c>
      <c r="I83" s="24">
        <v>1.52</v>
      </c>
      <c r="J83" s="20">
        <v>2.17</v>
      </c>
      <c r="K83" s="23"/>
      <c r="L83" s="22">
        <v>55</v>
      </c>
      <c r="M83" s="22">
        <v>500</v>
      </c>
      <c r="N83" s="13"/>
    </row>
    <row r="84" spans="1:14" x14ac:dyDescent="0.25">
      <c r="A84" s="25" t="s">
        <v>87</v>
      </c>
      <c r="B84" s="19">
        <v>0.29499999999999998</v>
      </c>
      <c r="C84" s="24">
        <f t="shared" si="6"/>
        <v>7.4929999999999994</v>
      </c>
      <c r="D84" s="19">
        <f t="shared" si="7"/>
        <v>0.41499999999999998</v>
      </c>
      <c r="E84" s="20">
        <f t="shared" si="5"/>
        <v>10.540999999999999</v>
      </c>
      <c r="F84" s="19">
        <v>2.35</v>
      </c>
      <c r="G84" s="24">
        <f t="shared" si="4"/>
        <v>59.69</v>
      </c>
      <c r="H84" s="19">
        <v>0.06</v>
      </c>
      <c r="I84" s="24">
        <v>1.52</v>
      </c>
      <c r="J84" s="20">
        <v>3.27</v>
      </c>
      <c r="K84" s="21"/>
      <c r="L84" s="22">
        <v>55</v>
      </c>
      <c r="M84" s="22">
        <v>500</v>
      </c>
      <c r="N84" s="13"/>
    </row>
    <row r="85" spans="1:14" x14ac:dyDescent="0.25">
      <c r="A85" s="25" t="s">
        <v>88</v>
      </c>
      <c r="B85" s="19">
        <v>0.30299999999999999</v>
      </c>
      <c r="C85" s="24">
        <f t="shared" si="6"/>
        <v>7.6961999999999993</v>
      </c>
      <c r="D85" s="19">
        <f t="shared" si="7"/>
        <v>0.433</v>
      </c>
      <c r="E85" s="20">
        <f t="shared" si="5"/>
        <v>10.998199999999999</v>
      </c>
      <c r="F85" s="19">
        <v>1</v>
      </c>
      <c r="G85" s="24">
        <f t="shared" si="4"/>
        <v>25.4</v>
      </c>
      <c r="H85" s="19">
        <v>6.5000000000000002E-2</v>
      </c>
      <c r="I85" s="24">
        <f>(11-7.7)/2</f>
        <v>1.65</v>
      </c>
      <c r="J85" s="20">
        <v>1.72</v>
      </c>
      <c r="K85" s="23"/>
      <c r="L85" s="22">
        <v>55</v>
      </c>
      <c r="M85" s="22">
        <v>500</v>
      </c>
      <c r="N85" s="13"/>
    </row>
    <row r="86" spans="1:14" x14ac:dyDescent="0.25">
      <c r="A86" s="25" t="s">
        <v>89</v>
      </c>
      <c r="B86" s="19">
        <v>0.312</v>
      </c>
      <c r="C86" s="24">
        <f t="shared" si="6"/>
        <v>7.9247999999999994</v>
      </c>
      <c r="D86" s="19">
        <f t="shared" si="7"/>
        <v>0.432</v>
      </c>
      <c r="E86" s="20">
        <f t="shared" si="5"/>
        <v>10.972799999999999</v>
      </c>
      <c r="F86" s="19">
        <v>0.5</v>
      </c>
      <c r="G86" s="24">
        <f t="shared" si="4"/>
        <v>12.7</v>
      </c>
      <c r="H86" s="19">
        <v>0.06</v>
      </c>
      <c r="I86" s="24">
        <v>1.52</v>
      </c>
      <c r="J86" s="20">
        <v>0.93</v>
      </c>
      <c r="K86" s="21"/>
      <c r="L86" s="22">
        <v>55</v>
      </c>
      <c r="M86" s="22">
        <v>500</v>
      </c>
      <c r="N86" s="13"/>
    </row>
    <row r="87" spans="1:14" x14ac:dyDescent="0.25">
      <c r="A87" s="25" t="s">
        <v>90</v>
      </c>
      <c r="B87" s="19">
        <v>0.312</v>
      </c>
      <c r="C87" s="24">
        <f t="shared" si="6"/>
        <v>7.9247999999999994</v>
      </c>
      <c r="D87" s="19">
        <f t="shared" si="7"/>
        <v>0.432</v>
      </c>
      <c r="E87" s="20">
        <f t="shared" si="5"/>
        <v>10.972799999999999</v>
      </c>
      <c r="F87" s="19">
        <v>1</v>
      </c>
      <c r="G87" s="24">
        <f t="shared" si="4"/>
        <v>25.4</v>
      </c>
      <c r="H87" s="19">
        <v>0.06</v>
      </c>
      <c r="I87" s="24">
        <v>1.52</v>
      </c>
      <c r="J87" s="20">
        <v>1.61</v>
      </c>
      <c r="K87" s="23"/>
      <c r="L87" s="22">
        <v>55</v>
      </c>
      <c r="M87" s="22">
        <v>500</v>
      </c>
      <c r="N87" s="13"/>
    </row>
    <row r="88" spans="1:14" x14ac:dyDescent="0.25">
      <c r="A88" s="25" t="s">
        <v>91</v>
      </c>
      <c r="B88" s="19">
        <v>0.312</v>
      </c>
      <c r="C88" s="24">
        <f t="shared" si="6"/>
        <v>7.9247999999999994</v>
      </c>
      <c r="D88" s="19">
        <f t="shared" si="7"/>
        <v>0.432</v>
      </c>
      <c r="E88" s="20">
        <f t="shared" si="5"/>
        <v>10.972799999999999</v>
      </c>
      <c r="F88" s="19">
        <v>1.5</v>
      </c>
      <c r="G88" s="24">
        <f t="shared" si="4"/>
        <v>38.099999999999994</v>
      </c>
      <c r="H88" s="19">
        <v>0.06</v>
      </c>
      <c r="I88" s="24">
        <v>1.52</v>
      </c>
      <c r="J88" s="20">
        <v>2.2799999999999998</v>
      </c>
      <c r="K88" s="21"/>
      <c r="L88" s="22">
        <v>55</v>
      </c>
      <c r="M88" s="22">
        <v>500</v>
      </c>
      <c r="N88" s="13"/>
    </row>
    <row r="89" spans="1:14" x14ac:dyDescent="0.25">
      <c r="A89" s="25" t="s">
        <v>92</v>
      </c>
      <c r="B89" s="19">
        <v>0.312</v>
      </c>
      <c r="C89" s="24">
        <f t="shared" si="6"/>
        <v>7.9247999999999994</v>
      </c>
      <c r="D89" s="19">
        <f t="shared" si="7"/>
        <v>0.432</v>
      </c>
      <c r="E89" s="20">
        <f t="shared" si="5"/>
        <v>10.972799999999999</v>
      </c>
      <c r="F89" s="19">
        <v>2</v>
      </c>
      <c r="G89" s="24">
        <f t="shared" si="4"/>
        <v>50.8</v>
      </c>
      <c r="H89" s="19">
        <v>0.06</v>
      </c>
      <c r="I89" s="24">
        <v>1.52</v>
      </c>
      <c r="J89" s="20">
        <v>2.96</v>
      </c>
      <c r="K89" s="23"/>
      <c r="L89" s="22">
        <v>55</v>
      </c>
      <c r="M89" s="22">
        <v>500</v>
      </c>
      <c r="N89" s="13"/>
    </row>
    <row r="90" spans="1:14" x14ac:dyDescent="0.25">
      <c r="A90" s="25" t="s">
        <v>93</v>
      </c>
      <c r="B90" s="19">
        <v>0.34</v>
      </c>
      <c r="C90" s="24">
        <f t="shared" si="6"/>
        <v>8.636000000000001</v>
      </c>
      <c r="D90" s="19">
        <f t="shared" si="7"/>
        <v>0.46</v>
      </c>
      <c r="E90" s="20">
        <f t="shared" si="5"/>
        <v>11.683999999999999</v>
      </c>
      <c r="F90" s="19">
        <v>0.5</v>
      </c>
      <c r="G90" s="24">
        <f t="shared" si="4"/>
        <v>12.7</v>
      </c>
      <c r="H90" s="19">
        <v>0.06</v>
      </c>
      <c r="I90" s="24">
        <v>1.52</v>
      </c>
      <c r="J90" s="20">
        <v>1.02</v>
      </c>
      <c r="K90" s="21"/>
      <c r="L90" s="22">
        <v>55</v>
      </c>
      <c r="M90" s="22">
        <v>500</v>
      </c>
      <c r="N90" s="13"/>
    </row>
    <row r="91" spans="1:14" x14ac:dyDescent="0.25">
      <c r="A91" s="25" t="s">
        <v>94</v>
      </c>
      <c r="B91" s="19">
        <v>0.34</v>
      </c>
      <c r="C91" s="24">
        <f t="shared" si="6"/>
        <v>8.636000000000001</v>
      </c>
      <c r="D91" s="19">
        <f t="shared" si="7"/>
        <v>0.46</v>
      </c>
      <c r="E91" s="20">
        <f t="shared" si="5"/>
        <v>11.683999999999999</v>
      </c>
      <c r="F91" s="19">
        <v>1</v>
      </c>
      <c r="G91" s="24">
        <f t="shared" si="4"/>
        <v>25.4</v>
      </c>
      <c r="H91" s="19">
        <v>0.06</v>
      </c>
      <c r="I91" s="24">
        <v>1.52</v>
      </c>
      <c r="J91" s="20">
        <v>1.75</v>
      </c>
      <c r="K91" s="23"/>
      <c r="L91" s="22">
        <v>55</v>
      </c>
      <c r="M91" s="22">
        <v>500</v>
      </c>
      <c r="N91" s="13"/>
    </row>
    <row r="92" spans="1:14" x14ac:dyDescent="0.25">
      <c r="A92" s="25" t="s">
        <v>95</v>
      </c>
      <c r="B92" s="19">
        <v>0.34</v>
      </c>
      <c r="C92" s="24">
        <f t="shared" si="6"/>
        <v>8.636000000000001</v>
      </c>
      <c r="D92" s="19">
        <f t="shared" si="7"/>
        <v>0.46</v>
      </c>
      <c r="E92" s="20">
        <f t="shared" si="5"/>
        <v>11.683999999999999</v>
      </c>
      <c r="F92" s="19">
        <v>1.5</v>
      </c>
      <c r="G92" s="24">
        <f t="shared" si="4"/>
        <v>38.099999999999994</v>
      </c>
      <c r="H92" s="19">
        <v>0.06</v>
      </c>
      <c r="I92" s="24">
        <v>1.52</v>
      </c>
      <c r="J92" s="20">
        <v>2.48</v>
      </c>
      <c r="K92" s="21"/>
      <c r="L92" s="22">
        <v>55</v>
      </c>
      <c r="M92" s="22">
        <v>500</v>
      </c>
      <c r="N92" s="13"/>
    </row>
    <row r="93" spans="1:14" x14ac:dyDescent="0.25">
      <c r="A93" s="25" t="s">
        <v>96</v>
      </c>
      <c r="B93" s="19">
        <v>0.34</v>
      </c>
      <c r="C93" s="24">
        <f t="shared" si="6"/>
        <v>8.636000000000001</v>
      </c>
      <c r="D93" s="19">
        <f t="shared" si="7"/>
        <v>0.46</v>
      </c>
      <c r="E93" s="20">
        <f t="shared" si="5"/>
        <v>11.683999999999999</v>
      </c>
      <c r="F93" s="19">
        <v>2</v>
      </c>
      <c r="G93" s="24">
        <f t="shared" si="4"/>
        <v>50.8</v>
      </c>
      <c r="H93" s="19">
        <v>0.06</v>
      </c>
      <c r="I93" s="24">
        <v>1.52</v>
      </c>
      <c r="J93" s="20">
        <v>3.2</v>
      </c>
      <c r="K93" s="23"/>
      <c r="L93" s="22">
        <v>55</v>
      </c>
      <c r="M93" s="22">
        <v>500</v>
      </c>
      <c r="N93" s="13"/>
    </row>
    <row r="94" spans="1:14" x14ac:dyDescent="0.25">
      <c r="A94" s="25" t="s">
        <v>97</v>
      </c>
      <c r="B94" s="19">
        <v>0.35499999999999998</v>
      </c>
      <c r="C94" s="24">
        <f t="shared" si="6"/>
        <v>9.0169999999999995</v>
      </c>
      <c r="D94" s="19">
        <f t="shared" si="7"/>
        <v>0.47499999999999998</v>
      </c>
      <c r="E94" s="20">
        <f t="shared" si="5"/>
        <v>12.065</v>
      </c>
      <c r="F94" s="19">
        <v>1</v>
      </c>
      <c r="G94" s="24">
        <f t="shared" si="4"/>
        <v>25.4</v>
      </c>
      <c r="H94" s="19">
        <v>0.06</v>
      </c>
      <c r="I94" s="24">
        <v>1.52</v>
      </c>
      <c r="J94" s="20">
        <v>1.82</v>
      </c>
      <c r="K94" s="21"/>
      <c r="L94" s="22">
        <v>55</v>
      </c>
      <c r="M94" s="22">
        <v>500</v>
      </c>
      <c r="N94" s="13"/>
    </row>
    <row r="95" spans="1:14" x14ac:dyDescent="0.25">
      <c r="A95" s="25" t="s">
        <v>98</v>
      </c>
      <c r="B95" s="19">
        <v>0.35499999999999998</v>
      </c>
      <c r="C95" s="24">
        <f t="shared" si="6"/>
        <v>9.0169999999999995</v>
      </c>
      <c r="D95" s="19">
        <f t="shared" si="7"/>
        <v>0.47499999999999998</v>
      </c>
      <c r="E95" s="20">
        <f t="shared" si="5"/>
        <v>12.065</v>
      </c>
      <c r="F95" s="19">
        <v>1.5</v>
      </c>
      <c r="G95" s="24">
        <f t="shared" si="4"/>
        <v>38.099999999999994</v>
      </c>
      <c r="H95" s="19">
        <v>0.06</v>
      </c>
      <c r="I95" s="24">
        <v>1.52</v>
      </c>
      <c r="J95" s="20">
        <v>2.58</v>
      </c>
      <c r="K95" s="23"/>
      <c r="L95" s="22">
        <v>55</v>
      </c>
      <c r="M95" s="22">
        <v>500</v>
      </c>
      <c r="N95" s="13"/>
    </row>
    <row r="96" spans="1:14" x14ac:dyDescent="0.25">
      <c r="A96" s="25" t="s">
        <v>99</v>
      </c>
      <c r="B96" s="19">
        <v>0.36599999999999999</v>
      </c>
      <c r="C96" s="24">
        <f t="shared" si="6"/>
        <v>9.2963999999999984</v>
      </c>
      <c r="D96" s="19">
        <f t="shared" si="7"/>
        <v>0.48599999999999999</v>
      </c>
      <c r="E96" s="20">
        <f t="shared" si="5"/>
        <v>12.344399999999998</v>
      </c>
      <c r="F96" s="19">
        <v>1</v>
      </c>
      <c r="G96" s="24">
        <f t="shared" si="4"/>
        <v>25.4</v>
      </c>
      <c r="H96" s="19">
        <v>0.06</v>
      </c>
      <c r="I96" s="24">
        <v>1.52</v>
      </c>
      <c r="J96" s="20">
        <v>1.88</v>
      </c>
      <c r="K96" s="21"/>
      <c r="L96" s="22">
        <v>55</v>
      </c>
      <c r="M96" s="22">
        <v>500</v>
      </c>
      <c r="N96" s="13"/>
    </row>
    <row r="97" spans="1:14" x14ac:dyDescent="0.25">
      <c r="A97" s="25" t="s">
        <v>100</v>
      </c>
      <c r="B97" s="19">
        <v>0.36599999999999999</v>
      </c>
      <c r="C97" s="24">
        <f t="shared" si="6"/>
        <v>9.2963999999999984</v>
      </c>
      <c r="D97" s="19">
        <f t="shared" si="7"/>
        <v>0.48599999999999999</v>
      </c>
      <c r="E97" s="20">
        <f t="shared" si="5"/>
        <v>12.344399999999998</v>
      </c>
      <c r="F97" s="19">
        <v>1.5</v>
      </c>
      <c r="G97" s="24">
        <f t="shared" si="4"/>
        <v>38.099999999999994</v>
      </c>
      <c r="H97" s="19">
        <v>0.06</v>
      </c>
      <c r="I97" s="24">
        <v>1.52</v>
      </c>
      <c r="J97" s="20">
        <v>2.66</v>
      </c>
      <c r="K97" s="23"/>
      <c r="L97" s="22">
        <v>55</v>
      </c>
      <c r="M97" s="22">
        <v>500</v>
      </c>
      <c r="N97" s="13"/>
    </row>
    <row r="98" spans="1:14" x14ac:dyDescent="0.25">
      <c r="A98" s="25" t="s">
        <v>101</v>
      </c>
      <c r="B98" s="19">
        <v>0.375</v>
      </c>
      <c r="C98" s="24">
        <f t="shared" si="6"/>
        <v>9.5249999999999986</v>
      </c>
      <c r="D98" s="19">
        <f t="shared" si="7"/>
        <v>0.495</v>
      </c>
      <c r="E98" s="20">
        <f t="shared" si="5"/>
        <v>12.572999999999999</v>
      </c>
      <c r="F98" s="19">
        <v>0.5</v>
      </c>
      <c r="G98" s="24">
        <f t="shared" si="4"/>
        <v>12.7</v>
      </c>
      <c r="H98" s="19">
        <v>0.06</v>
      </c>
      <c r="I98" s="24">
        <v>1.52</v>
      </c>
      <c r="J98" s="20">
        <v>1.1399999999999999</v>
      </c>
      <c r="K98" s="21"/>
      <c r="L98" s="22">
        <v>55</v>
      </c>
      <c r="M98" s="22">
        <v>500</v>
      </c>
      <c r="N98" s="13"/>
    </row>
    <row r="99" spans="1:14" x14ac:dyDescent="0.25">
      <c r="A99" s="25" t="s">
        <v>102</v>
      </c>
      <c r="B99" s="19">
        <v>0.375</v>
      </c>
      <c r="C99" s="24">
        <f t="shared" si="6"/>
        <v>9.5249999999999986</v>
      </c>
      <c r="D99" s="19">
        <f t="shared" si="7"/>
        <v>0.495</v>
      </c>
      <c r="E99" s="20">
        <f t="shared" si="5"/>
        <v>12.572999999999999</v>
      </c>
      <c r="F99" s="19">
        <v>0.75</v>
      </c>
      <c r="G99" s="24">
        <f t="shared" si="4"/>
        <v>19.049999999999997</v>
      </c>
      <c r="H99" s="19">
        <v>0.06</v>
      </c>
      <c r="I99" s="24">
        <v>1.52</v>
      </c>
      <c r="J99" s="20">
        <v>1.53</v>
      </c>
      <c r="K99" s="23"/>
      <c r="L99" s="22">
        <v>55</v>
      </c>
      <c r="M99" s="22">
        <v>500</v>
      </c>
      <c r="N99" s="13"/>
    </row>
    <row r="100" spans="1:14" x14ac:dyDescent="0.25">
      <c r="A100" s="25" t="s">
        <v>103</v>
      </c>
      <c r="B100" s="19">
        <v>0.375</v>
      </c>
      <c r="C100" s="24">
        <f t="shared" si="6"/>
        <v>9.5249999999999986</v>
      </c>
      <c r="D100" s="19">
        <f t="shared" si="7"/>
        <v>0.495</v>
      </c>
      <c r="E100" s="20">
        <f t="shared" si="5"/>
        <v>12.572999999999999</v>
      </c>
      <c r="F100" s="19">
        <v>1</v>
      </c>
      <c r="G100" s="24">
        <f t="shared" si="4"/>
        <v>25.4</v>
      </c>
      <c r="H100" s="19">
        <v>0.06</v>
      </c>
      <c r="I100" s="24">
        <v>1.52</v>
      </c>
      <c r="J100" s="20">
        <v>1.93</v>
      </c>
      <c r="K100" s="21"/>
      <c r="L100" s="22">
        <v>55</v>
      </c>
      <c r="M100" s="22">
        <v>500</v>
      </c>
      <c r="N100" s="13"/>
    </row>
    <row r="101" spans="1:14" x14ac:dyDescent="0.25">
      <c r="A101" s="25" t="s">
        <v>104</v>
      </c>
      <c r="B101" s="19">
        <v>0.375</v>
      </c>
      <c r="C101" s="24">
        <f t="shared" si="6"/>
        <v>9.5249999999999986</v>
      </c>
      <c r="D101" s="19">
        <f t="shared" si="7"/>
        <v>0.495</v>
      </c>
      <c r="E101" s="20">
        <f t="shared" si="5"/>
        <v>12.572999999999999</v>
      </c>
      <c r="F101" s="19">
        <v>1.5</v>
      </c>
      <c r="G101" s="24">
        <f t="shared" si="4"/>
        <v>38.099999999999994</v>
      </c>
      <c r="H101" s="19">
        <v>0.06</v>
      </c>
      <c r="I101" s="24">
        <v>1.52</v>
      </c>
      <c r="J101" s="20">
        <v>2.72</v>
      </c>
      <c r="K101" s="23"/>
      <c r="L101" s="22">
        <v>55</v>
      </c>
      <c r="M101" s="22">
        <v>500</v>
      </c>
      <c r="N101" s="13"/>
    </row>
    <row r="102" spans="1:14" x14ac:dyDescent="0.25">
      <c r="A102" s="25" t="s">
        <v>105</v>
      </c>
      <c r="B102" s="19">
        <v>0.375</v>
      </c>
      <c r="C102" s="24">
        <f t="shared" si="6"/>
        <v>9.5249999999999986</v>
      </c>
      <c r="D102" s="19">
        <f t="shared" si="7"/>
        <v>0.495</v>
      </c>
      <c r="E102" s="20">
        <f t="shared" si="5"/>
        <v>12.572999999999999</v>
      </c>
      <c r="F102" s="19">
        <v>1.9690000000000001</v>
      </c>
      <c r="G102" s="24">
        <f t="shared" si="4"/>
        <v>50.012599999999999</v>
      </c>
      <c r="H102" s="19">
        <v>0.06</v>
      </c>
      <c r="I102" s="24">
        <v>1.52</v>
      </c>
      <c r="J102" s="20">
        <v>3.46</v>
      </c>
      <c r="K102" s="21"/>
      <c r="L102" s="22">
        <v>55</v>
      </c>
      <c r="M102" s="22">
        <v>250</v>
      </c>
      <c r="N102" s="13"/>
    </row>
    <row r="103" spans="1:14" x14ac:dyDescent="0.25">
      <c r="A103" s="25" t="s">
        <v>106</v>
      </c>
      <c r="B103" s="19">
        <v>0.40600000000000003</v>
      </c>
      <c r="C103" s="24">
        <f t="shared" si="6"/>
        <v>10.3124</v>
      </c>
      <c r="D103" s="19">
        <f t="shared" si="7"/>
        <v>0.52600000000000002</v>
      </c>
      <c r="E103" s="20">
        <f t="shared" si="5"/>
        <v>13.3604</v>
      </c>
      <c r="F103" s="19">
        <v>1</v>
      </c>
      <c r="G103" s="24">
        <f t="shared" si="4"/>
        <v>25.4</v>
      </c>
      <c r="H103" s="19">
        <v>0.06</v>
      </c>
      <c r="I103" s="24">
        <v>1.52</v>
      </c>
      <c r="J103" s="20">
        <v>2.09</v>
      </c>
      <c r="K103" s="23"/>
      <c r="L103" s="22">
        <v>55</v>
      </c>
      <c r="M103" s="22">
        <v>250</v>
      </c>
      <c r="N103" s="13"/>
    </row>
    <row r="104" spans="1:14" x14ac:dyDescent="0.25">
      <c r="A104" s="25" t="s">
        <v>107</v>
      </c>
      <c r="B104" s="19">
        <v>0.40600000000000003</v>
      </c>
      <c r="C104" s="24">
        <f t="shared" si="6"/>
        <v>10.3124</v>
      </c>
      <c r="D104" s="19">
        <f t="shared" si="7"/>
        <v>0.52600000000000002</v>
      </c>
      <c r="E104" s="20">
        <f t="shared" si="5"/>
        <v>13.3604</v>
      </c>
      <c r="F104" s="19">
        <v>1.5</v>
      </c>
      <c r="G104" s="24">
        <f t="shared" si="4"/>
        <v>38.099999999999994</v>
      </c>
      <c r="H104" s="19">
        <v>0.06</v>
      </c>
      <c r="I104" s="24">
        <v>1.52</v>
      </c>
      <c r="J104" s="20">
        <v>2.94</v>
      </c>
      <c r="K104" s="21"/>
      <c r="L104" s="22">
        <v>55</v>
      </c>
      <c r="M104" s="22">
        <v>250</v>
      </c>
      <c r="N104" s="13"/>
    </row>
    <row r="105" spans="1:14" x14ac:dyDescent="0.25">
      <c r="A105" s="25" t="s">
        <v>108</v>
      </c>
      <c r="B105" s="19">
        <v>0.437</v>
      </c>
      <c r="C105" s="24">
        <f t="shared" si="6"/>
        <v>11.0998</v>
      </c>
      <c r="D105" s="19">
        <f t="shared" si="7"/>
        <v>0.55699999999999994</v>
      </c>
      <c r="E105" s="20">
        <f t="shared" si="5"/>
        <v>14.147799999999998</v>
      </c>
      <c r="F105" s="19">
        <v>0.25</v>
      </c>
      <c r="G105" s="24">
        <f t="shared" si="4"/>
        <v>6.35</v>
      </c>
      <c r="H105" s="19">
        <v>0.06</v>
      </c>
      <c r="I105" s="24">
        <v>1.52</v>
      </c>
      <c r="J105" s="20">
        <v>0.9</v>
      </c>
      <c r="K105" s="23"/>
      <c r="L105" s="22">
        <v>55</v>
      </c>
      <c r="M105" s="22">
        <v>250</v>
      </c>
      <c r="N105" s="13"/>
    </row>
    <row r="106" spans="1:14" x14ac:dyDescent="0.25">
      <c r="A106" s="25" t="s">
        <v>109</v>
      </c>
      <c r="B106" s="19">
        <v>0.437</v>
      </c>
      <c r="C106" s="24">
        <f t="shared" si="6"/>
        <v>11.0998</v>
      </c>
      <c r="D106" s="19">
        <f t="shared" si="7"/>
        <v>0.55699999999999994</v>
      </c>
      <c r="E106" s="20">
        <f t="shared" si="5"/>
        <v>14.147799999999998</v>
      </c>
      <c r="F106" s="19">
        <v>0.75</v>
      </c>
      <c r="G106" s="24">
        <f t="shared" si="4"/>
        <v>19.049999999999997</v>
      </c>
      <c r="H106" s="19">
        <v>0.06</v>
      </c>
      <c r="I106" s="24">
        <v>1.52</v>
      </c>
      <c r="J106" s="20">
        <v>1.81</v>
      </c>
      <c r="K106" s="23"/>
      <c r="L106" s="22">
        <v>55</v>
      </c>
      <c r="M106" s="22">
        <v>250</v>
      </c>
      <c r="N106" s="13"/>
    </row>
    <row r="107" spans="1:14" x14ac:dyDescent="0.25">
      <c r="A107" s="25" t="s">
        <v>110</v>
      </c>
      <c r="B107" s="19">
        <v>0.437</v>
      </c>
      <c r="C107" s="24">
        <f t="shared" si="6"/>
        <v>11.0998</v>
      </c>
      <c r="D107" s="19">
        <f t="shared" si="7"/>
        <v>0.55699999999999994</v>
      </c>
      <c r="E107" s="20">
        <f t="shared" si="5"/>
        <v>14.147799999999998</v>
      </c>
      <c r="F107" s="19">
        <v>1</v>
      </c>
      <c r="G107" s="24">
        <f t="shared" si="4"/>
        <v>25.4</v>
      </c>
      <c r="H107" s="19">
        <v>0.06</v>
      </c>
      <c r="I107" s="24">
        <v>1.52</v>
      </c>
      <c r="J107" s="20">
        <v>2.2599999999999998</v>
      </c>
      <c r="K107" s="21"/>
      <c r="L107" s="22">
        <v>55</v>
      </c>
      <c r="M107" s="22">
        <v>250</v>
      </c>
      <c r="N107" s="13"/>
    </row>
    <row r="108" spans="1:14" x14ac:dyDescent="0.25">
      <c r="A108" s="25" t="s">
        <v>111</v>
      </c>
      <c r="B108" s="19">
        <v>0.437</v>
      </c>
      <c r="C108" s="24">
        <f t="shared" si="6"/>
        <v>11.0998</v>
      </c>
      <c r="D108" s="19">
        <f t="shared" si="7"/>
        <v>0.55699999999999994</v>
      </c>
      <c r="E108" s="20">
        <f t="shared" si="5"/>
        <v>14.147799999999998</v>
      </c>
      <c r="F108" s="19">
        <v>2</v>
      </c>
      <c r="G108" s="24">
        <f t="shared" si="4"/>
        <v>50.8</v>
      </c>
      <c r="H108" s="19">
        <v>0.06</v>
      </c>
      <c r="I108" s="24">
        <v>1.52</v>
      </c>
      <c r="J108" s="20">
        <v>4.07</v>
      </c>
      <c r="K108" s="23"/>
      <c r="L108" s="22">
        <v>55</v>
      </c>
      <c r="M108" s="22">
        <v>250</v>
      </c>
      <c r="N108" s="13"/>
    </row>
    <row r="109" spans="1:14" x14ac:dyDescent="0.25">
      <c r="A109" s="25" t="s">
        <v>112</v>
      </c>
      <c r="B109" s="19">
        <v>0.45600000000000002</v>
      </c>
      <c r="C109" s="24">
        <f t="shared" si="6"/>
        <v>11.5824</v>
      </c>
      <c r="D109" s="19">
        <f t="shared" si="7"/>
        <v>0.57600000000000007</v>
      </c>
      <c r="E109" s="20">
        <f t="shared" si="5"/>
        <v>14.630400000000002</v>
      </c>
      <c r="F109" s="19">
        <v>0.5</v>
      </c>
      <c r="G109" s="24">
        <f t="shared" si="4"/>
        <v>12.7</v>
      </c>
      <c r="H109" s="19">
        <v>0.06</v>
      </c>
      <c r="I109" s="24">
        <v>1.52</v>
      </c>
      <c r="J109" s="20">
        <v>1.42</v>
      </c>
      <c r="K109" s="21"/>
      <c r="L109" s="22">
        <v>55</v>
      </c>
      <c r="M109" s="22">
        <v>250</v>
      </c>
      <c r="N109" s="13"/>
    </row>
    <row r="110" spans="1:14" x14ac:dyDescent="0.25">
      <c r="A110" s="25" t="s">
        <v>113</v>
      </c>
      <c r="B110" s="19">
        <v>0.45600000000000002</v>
      </c>
      <c r="C110" s="24">
        <f t="shared" si="6"/>
        <v>11.5824</v>
      </c>
      <c r="D110" s="19">
        <f t="shared" si="7"/>
        <v>0.57600000000000007</v>
      </c>
      <c r="E110" s="20">
        <f t="shared" si="5"/>
        <v>14.630400000000002</v>
      </c>
      <c r="F110" s="19">
        <v>0.75</v>
      </c>
      <c r="G110" s="24">
        <f t="shared" si="4"/>
        <v>19.049999999999997</v>
      </c>
      <c r="H110" s="19">
        <v>0.06</v>
      </c>
      <c r="I110" s="24">
        <v>1.52</v>
      </c>
      <c r="J110" s="20">
        <v>1.89</v>
      </c>
      <c r="K110" s="23"/>
      <c r="L110" s="22">
        <v>55</v>
      </c>
      <c r="M110" s="22">
        <v>250</v>
      </c>
      <c r="N110" s="13"/>
    </row>
    <row r="111" spans="1:14" x14ac:dyDescent="0.25">
      <c r="A111" s="25" t="s">
        <v>114</v>
      </c>
      <c r="B111" s="19">
        <v>0.45600000000000002</v>
      </c>
      <c r="C111" s="24">
        <f t="shared" si="6"/>
        <v>11.5824</v>
      </c>
      <c r="D111" s="19">
        <f t="shared" si="7"/>
        <v>0.57600000000000007</v>
      </c>
      <c r="E111" s="20">
        <f t="shared" si="5"/>
        <v>14.630400000000002</v>
      </c>
      <c r="F111" s="19">
        <v>1</v>
      </c>
      <c r="G111" s="24">
        <f t="shared" si="4"/>
        <v>25.4</v>
      </c>
      <c r="H111" s="19">
        <v>0.06</v>
      </c>
      <c r="I111" s="24">
        <v>1.52</v>
      </c>
      <c r="J111" s="20">
        <v>2.36</v>
      </c>
      <c r="K111" s="21"/>
      <c r="L111" s="22">
        <v>55</v>
      </c>
      <c r="M111" s="22">
        <v>250</v>
      </c>
      <c r="N111" s="13"/>
    </row>
    <row r="112" spans="1:14" x14ac:dyDescent="0.25">
      <c r="A112" s="25" t="s">
        <v>115</v>
      </c>
      <c r="B112" s="19">
        <v>0.45600000000000002</v>
      </c>
      <c r="C112" s="24">
        <f t="shared" si="6"/>
        <v>11.5824</v>
      </c>
      <c r="D112" s="19">
        <f t="shared" si="7"/>
        <v>0.57600000000000007</v>
      </c>
      <c r="E112" s="20">
        <f t="shared" si="5"/>
        <v>14.630400000000002</v>
      </c>
      <c r="F112" s="19">
        <v>1.5</v>
      </c>
      <c r="G112" s="24">
        <f t="shared" si="4"/>
        <v>38.099999999999994</v>
      </c>
      <c r="H112" s="19">
        <v>0.06</v>
      </c>
      <c r="I112" s="24">
        <v>1.52</v>
      </c>
      <c r="J112" s="20">
        <v>3.3</v>
      </c>
      <c r="K112" s="23"/>
      <c r="L112" s="22">
        <v>55</v>
      </c>
      <c r="M112" s="22">
        <v>250</v>
      </c>
      <c r="N112" s="13"/>
    </row>
    <row r="113" spans="1:14" x14ac:dyDescent="0.25">
      <c r="A113" s="25" t="s">
        <v>116</v>
      </c>
      <c r="B113" s="19">
        <v>0.45600000000000002</v>
      </c>
      <c r="C113" s="24">
        <f t="shared" si="6"/>
        <v>11.5824</v>
      </c>
      <c r="D113" s="19">
        <f t="shared" si="7"/>
        <v>0.57600000000000007</v>
      </c>
      <c r="E113" s="20">
        <f t="shared" si="5"/>
        <v>14.630400000000002</v>
      </c>
      <c r="F113" s="19">
        <v>1.9690000000000001</v>
      </c>
      <c r="G113" s="24">
        <f t="shared" ref="G113:G167" si="8">F113*25.4</f>
        <v>50.012599999999999</v>
      </c>
      <c r="H113" s="19">
        <v>0.06</v>
      </c>
      <c r="I113" s="24">
        <v>1.52</v>
      </c>
      <c r="J113" s="20">
        <v>4.18</v>
      </c>
      <c r="K113" s="21"/>
      <c r="L113" s="22">
        <v>55</v>
      </c>
      <c r="M113" s="22">
        <v>250</v>
      </c>
      <c r="N113" s="13"/>
    </row>
    <row r="114" spans="1:14" x14ac:dyDescent="0.25">
      <c r="A114" s="25" t="s">
        <v>117</v>
      </c>
      <c r="B114" s="19">
        <v>0.46800000000000003</v>
      </c>
      <c r="C114" s="24">
        <f t="shared" si="6"/>
        <v>11.8872</v>
      </c>
      <c r="D114" s="19">
        <f t="shared" si="7"/>
        <v>0.58800000000000008</v>
      </c>
      <c r="E114" s="20">
        <f t="shared" si="5"/>
        <v>14.935200000000002</v>
      </c>
      <c r="F114" s="19">
        <v>1</v>
      </c>
      <c r="G114" s="24">
        <f t="shared" si="8"/>
        <v>25.4</v>
      </c>
      <c r="H114" s="19">
        <v>0.06</v>
      </c>
      <c r="I114" s="24">
        <v>1.52</v>
      </c>
      <c r="J114" s="20">
        <v>2.4300000000000002</v>
      </c>
      <c r="K114" s="23"/>
      <c r="L114" s="22">
        <v>55</v>
      </c>
      <c r="M114" s="22">
        <v>250</v>
      </c>
      <c r="N114" s="13"/>
    </row>
    <row r="115" spans="1:14" x14ac:dyDescent="0.25">
      <c r="A115" s="25" t="s">
        <v>118</v>
      </c>
      <c r="B115" s="19">
        <v>0.46800000000000003</v>
      </c>
      <c r="C115" s="24">
        <f t="shared" si="6"/>
        <v>11.8872</v>
      </c>
      <c r="D115" s="19">
        <f t="shared" si="7"/>
        <v>0.58800000000000008</v>
      </c>
      <c r="E115" s="20">
        <f t="shared" si="5"/>
        <v>14.935200000000002</v>
      </c>
      <c r="F115" s="19">
        <v>1.5</v>
      </c>
      <c r="G115" s="24">
        <f t="shared" si="8"/>
        <v>38.099999999999994</v>
      </c>
      <c r="H115" s="19">
        <v>0.06</v>
      </c>
      <c r="I115" s="24">
        <v>1.52</v>
      </c>
      <c r="J115" s="20">
        <v>3.39</v>
      </c>
      <c r="K115" s="21"/>
      <c r="L115" s="22">
        <v>55</v>
      </c>
      <c r="M115" s="22">
        <v>250</v>
      </c>
      <c r="N115" s="13"/>
    </row>
    <row r="116" spans="1:14" x14ac:dyDescent="0.25">
      <c r="A116" s="25" t="s">
        <v>119</v>
      </c>
      <c r="B116" s="19">
        <v>0.47499999999999998</v>
      </c>
      <c r="C116" s="24">
        <f t="shared" si="6"/>
        <v>12.065</v>
      </c>
      <c r="D116" s="19">
        <f t="shared" si="7"/>
        <v>0.59499999999999997</v>
      </c>
      <c r="E116" s="20">
        <f t="shared" si="5"/>
        <v>15.112999999999998</v>
      </c>
      <c r="F116" s="19">
        <v>4</v>
      </c>
      <c r="G116" s="24">
        <f t="shared" si="8"/>
        <v>101.6</v>
      </c>
      <c r="H116" s="19">
        <v>0.06</v>
      </c>
      <c r="I116" s="24">
        <v>1.52</v>
      </c>
      <c r="J116" s="20">
        <v>8.31</v>
      </c>
      <c r="K116" s="23"/>
      <c r="L116" s="22">
        <v>55</v>
      </c>
      <c r="M116" s="22">
        <v>250</v>
      </c>
      <c r="N116" s="13"/>
    </row>
    <row r="117" spans="1:14" x14ac:dyDescent="0.25">
      <c r="A117" s="25" t="s">
        <v>120</v>
      </c>
      <c r="B117" s="19">
        <v>0.48</v>
      </c>
      <c r="C117" s="24">
        <f t="shared" si="6"/>
        <v>12.191999999999998</v>
      </c>
      <c r="D117" s="19">
        <f t="shared" si="7"/>
        <v>0.6</v>
      </c>
      <c r="E117" s="20">
        <f t="shared" si="5"/>
        <v>15.239999999999998</v>
      </c>
      <c r="F117" s="19">
        <v>1</v>
      </c>
      <c r="G117" s="24">
        <f t="shared" si="8"/>
        <v>25.4</v>
      </c>
      <c r="H117" s="19">
        <v>0.06</v>
      </c>
      <c r="I117" s="24">
        <v>1.52</v>
      </c>
      <c r="J117" s="20">
        <v>2.5</v>
      </c>
      <c r="K117" s="21"/>
      <c r="L117" s="22">
        <v>55</v>
      </c>
      <c r="M117" s="22">
        <v>250</v>
      </c>
      <c r="N117" s="13"/>
    </row>
    <row r="118" spans="1:14" x14ac:dyDescent="0.25">
      <c r="A118" s="25" t="s">
        <v>121</v>
      </c>
      <c r="B118" s="19">
        <v>0.48</v>
      </c>
      <c r="C118" s="24">
        <f t="shared" si="6"/>
        <v>12.191999999999998</v>
      </c>
      <c r="D118" s="19">
        <f t="shared" si="7"/>
        <v>0.6</v>
      </c>
      <c r="E118" s="20">
        <f t="shared" si="5"/>
        <v>15.239999999999998</v>
      </c>
      <c r="F118" s="19">
        <v>1.5</v>
      </c>
      <c r="G118" s="24">
        <f t="shared" si="8"/>
        <v>38.099999999999994</v>
      </c>
      <c r="H118" s="19">
        <v>0.06</v>
      </c>
      <c r="I118" s="24">
        <v>1.52</v>
      </c>
      <c r="J118" s="20">
        <v>3.48</v>
      </c>
      <c r="K118" s="23"/>
      <c r="L118" s="22">
        <v>55</v>
      </c>
      <c r="M118" s="22">
        <v>250</v>
      </c>
      <c r="N118" s="13"/>
    </row>
    <row r="119" spans="1:14" x14ac:dyDescent="0.25">
      <c r="A119" s="25" t="s">
        <v>122</v>
      </c>
      <c r="B119" s="19">
        <v>0.5</v>
      </c>
      <c r="C119" s="24">
        <f t="shared" si="6"/>
        <v>12.7</v>
      </c>
      <c r="D119" s="19">
        <f t="shared" si="7"/>
        <v>0.62</v>
      </c>
      <c r="E119" s="20">
        <f t="shared" si="5"/>
        <v>15.747999999999999</v>
      </c>
      <c r="F119" s="19">
        <v>0.75</v>
      </c>
      <c r="G119" s="24">
        <f t="shared" si="8"/>
        <v>19.049999999999997</v>
      </c>
      <c r="H119" s="19">
        <v>0.06</v>
      </c>
      <c r="I119" s="24">
        <v>1.52</v>
      </c>
      <c r="J119" s="20">
        <v>2.1</v>
      </c>
      <c r="K119" s="21"/>
      <c r="L119" s="22">
        <v>55</v>
      </c>
      <c r="M119" s="22">
        <v>250</v>
      </c>
      <c r="N119" s="13"/>
    </row>
    <row r="120" spans="1:14" x14ac:dyDescent="0.25">
      <c r="A120" s="25" t="s">
        <v>123</v>
      </c>
      <c r="B120" s="19">
        <v>0.5</v>
      </c>
      <c r="C120" s="24">
        <f t="shared" si="6"/>
        <v>12.7</v>
      </c>
      <c r="D120" s="19">
        <f t="shared" si="7"/>
        <v>0.62</v>
      </c>
      <c r="E120" s="20">
        <f t="shared" si="5"/>
        <v>15.747999999999999</v>
      </c>
      <c r="F120" s="19">
        <v>1.5</v>
      </c>
      <c r="G120" s="24">
        <f t="shared" si="8"/>
        <v>38.099999999999994</v>
      </c>
      <c r="H120" s="19">
        <v>0.06</v>
      </c>
      <c r="I120" s="24">
        <v>1.52</v>
      </c>
      <c r="J120" s="20">
        <v>3.63</v>
      </c>
      <c r="K120" s="23"/>
      <c r="L120" s="22">
        <v>55</v>
      </c>
      <c r="M120" s="22">
        <v>250</v>
      </c>
      <c r="N120" s="13"/>
    </row>
    <row r="121" spans="1:14" x14ac:dyDescent="0.25">
      <c r="A121" s="25" t="s">
        <v>124</v>
      </c>
      <c r="B121" s="19">
        <v>0.5</v>
      </c>
      <c r="C121" s="24">
        <f t="shared" si="6"/>
        <v>12.7</v>
      </c>
      <c r="D121" s="19">
        <f t="shared" si="7"/>
        <v>0.62</v>
      </c>
      <c r="E121" s="20">
        <f t="shared" si="5"/>
        <v>15.747999999999999</v>
      </c>
      <c r="F121" s="19">
        <v>3</v>
      </c>
      <c r="G121" s="24">
        <f t="shared" si="8"/>
        <v>76.199999999999989</v>
      </c>
      <c r="H121" s="19">
        <v>0.06</v>
      </c>
      <c r="I121" s="24">
        <v>1.52</v>
      </c>
      <c r="J121" s="20">
        <v>6.68</v>
      </c>
      <c r="K121" s="21"/>
      <c r="L121" s="22">
        <v>55</v>
      </c>
      <c r="M121" s="22">
        <v>250</v>
      </c>
      <c r="N121" s="13"/>
    </row>
    <row r="122" spans="1:14" x14ac:dyDescent="0.25">
      <c r="A122" s="25" t="s">
        <v>125</v>
      </c>
      <c r="B122" s="19">
        <v>0.5</v>
      </c>
      <c r="C122" s="24">
        <f t="shared" si="6"/>
        <v>12.7</v>
      </c>
      <c r="D122" s="19">
        <f t="shared" si="7"/>
        <v>0.62</v>
      </c>
      <c r="E122" s="20">
        <f t="shared" si="5"/>
        <v>15.747999999999999</v>
      </c>
      <c r="F122" s="19">
        <v>4</v>
      </c>
      <c r="G122" s="24">
        <f t="shared" si="8"/>
        <v>101.6</v>
      </c>
      <c r="H122" s="19">
        <v>0.06</v>
      </c>
      <c r="I122" s="24">
        <v>1.52</v>
      </c>
      <c r="J122" s="20">
        <v>8.7200000000000006</v>
      </c>
      <c r="K122" s="23"/>
      <c r="L122" s="22">
        <v>55</v>
      </c>
      <c r="M122" s="22">
        <v>250</v>
      </c>
      <c r="N122" s="13"/>
    </row>
    <row r="123" spans="1:14" x14ac:dyDescent="0.25">
      <c r="A123" s="25" t="s">
        <v>126</v>
      </c>
      <c r="B123" s="19">
        <v>0.53500000000000003</v>
      </c>
      <c r="C123" s="24">
        <f t="shared" si="6"/>
        <v>13.589</v>
      </c>
      <c r="D123" s="19">
        <f t="shared" si="7"/>
        <v>0.65500000000000003</v>
      </c>
      <c r="E123" s="20">
        <f t="shared" si="5"/>
        <v>16.637</v>
      </c>
      <c r="F123" s="19">
        <v>0.75</v>
      </c>
      <c r="G123" s="24">
        <f t="shared" si="8"/>
        <v>19.049999999999997</v>
      </c>
      <c r="H123" s="19">
        <v>0.06</v>
      </c>
      <c r="I123" s="24">
        <v>1.52</v>
      </c>
      <c r="J123" s="20">
        <v>2.27</v>
      </c>
      <c r="K123" s="21"/>
      <c r="L123" s="22">
        <v>55</v>
      </c>
      <c r="M123" s="22">
        <v>250</v>
      </c>
      <c r="N123" s="13"/>
    </row>
    <row r="124" spans="1:14" x14ac:dyDescent="0.25">
      <c r="A124" s="25" t="s">
        <v>127</v>
      </c>
      <c r="B124" s="19">
        <v>0.53500000000000003</v>
      </c>
      <c r="C124" s="24">
        <f t="shared" si="6"/>
        <v>13.589</v>
      </c>
      <c r="D124" s="19">
        <f t="shared" si="7"/>
        <v>0.65500000000000003</v>
      </c>
      <c r="E124" s="20">
        <f t="shared" si="5"/>
        <v>16.637</v>
      </c>
      <c r="F124" s="19">
        <v>1</v>
      </c>
      <c r="G124" s="24">
        <f t="shared" si="8"/>
        <v>25.4</v>
      </c>
      <c r="H124" s="19">
        <v>0.06</v>
      </c>
      <c r="I124" s="24">
        <v>1.52</v>
      </c>
      <c r="J124" s="20">
        <v>2.81</v>
      </c>
      <c r="K124" s="23"/>
      <c r="L124" s="22">
        <v>55</v>
      </c>
      <c r="M124" s="22">
        <v>250</v>
      </c>
      <c r="N124" s="13"/>
    </row>
    <row r="125" spans="1:14" x14ac:dyDescent="0.25">
      <c r="A125" s="25" t="s">
        <v>128</v>
      </c>
      <c r="B125" s="19">
        <v>0.53500000000000003</v>
      </c>
      <c r="C125" s="24">
        <f t="shared" si="6"/>
        <v>13.589</v>
      </c>
      <c r="D125" s="19">
        <f t="shared" si="7"/>
        <v>0.65500000000000003</v>
      </c>
      <c r="E125" s="20">
        <f t="shared" si="5"/>
        <v>16.637</v>
      </c>
      <c r="F125" s="19">
        <v>1.5</v>
      </c>
      <c r="G125" s="24">
        <f t="shared" si="8"/>
        <v>38.099999999999994</v>
      </c>
      <c r="H125" s="19">
        <v>0.06</v>
      </c>
      <c r="I125" s="24">
        <v>1.52</v>
      </c>
      <c r="J125" s="20">
        <v>3.89</v>
      </c>
      <c r="K125" s="21"/>
      <c r="L125" s="22">
        <v>55</v>
      </c>
      <c r="M125" s="22">
        <v>250</v>
      </c>
      <c r="N125" s="13"/>
    </row>
    <row r="126" spans="1:14" x14ac:dyDescent="0.25">
      <c r="A126" s="25" t="s">
        <v>129</v>
      </c>
      <c r="B126" s="19">
        <v>0.53500000000000003</v>
      </c>
      <c r="C126" s="24">
        <f t="shared" si="6"/>
        <v>13.589</v>
      </c>
      <c r="D126" s="19">
        <f t="shared" si="7"/>
        <v>0.65500000000000003</v>
      </c>
      <c r="E126" s="20">
        <f t="shared" si="5"/>
        <v>16.637</v>
      </c>
      <c r="F126" s="19">
        <v>3</v>
      </c>
      <c r="G126" s="24">
        <f t="shared" si="8"/>
        <v>76.199999999999989</v>
      </c>
      <c r="H126" s="19">
        <v>0.06</v>
      </c>
      <c r="I126" s="24">
        <v>1.52</v>
      </c>
      <c r="J126" s="20">
        <v>7.14</v>
      </c>
      <c r="K126" s="23"/>
      <c r="L126" s="22">
        <v>55</v>
      </c>
      <c r="M126" s="22">
        <v>250</v>
      </c>
      <c r="N126" s="13"/>
    </row>
    <row r="127" spans="1:14" x14ac:dyDescent="0.25">
      <c r="A127" s="25" t="s">
        <v>130</v>
      </c>
      <c r="B127" s="19">
        <v>0.56200000000000006</v>
      </c>
      <c r="C127" s="24">
        <f t="shared" si="6"/>
        <v>14.274800000000001</v>
      </c>
      <c r="D127" s="19">
        <f t="shared" si="7"/>
        <v>0.68200000000000005</v>
      </c>
      <c r="E127" s="20">
        <f t="shared" si="5"/>
        <v>17.322800000000001</v>
      </c>
      <c r="F127" s="19">
        <v>0.65900000000000003</v>
      </c>
      <c r="G127" s="24">
        <f t="shared" si="8"/>
        <v>16.738599999999998</v>
      </c>
      <c r="H127" s="19">
        <v>0.06</v>
      </c>
      <c r="I127" s="24">
        <v>1.52</v>
      </c>
      <c r="J127" s="20">
        <v>2.2000000000000002</v>
      </c>
      <c r="K127" s="21"/>
      <c r="L127" s="22">
        <v>55</v>
      </c>
      <c r="M127" s="22">
        <v>250</v>
      </c>
      <c r="N127" s="13"/>
    </row>
    <row r="128" spans="1:14" x14ac:dyDescent="0.25">
      <c r="A128" s="25" t="s">
        <v>131</v>
      </c>
      <c r="B128" s="19">
        <v>0.56200000000000006</v>
      </c>
      <c r="C128" s="24">
        <f t="shared" si="6"/>
        <v>14.274800000000001</v>
      </c>
      <c r="D128" s="19">
        <f t="shared" si="7"/>
        <v>0.68200000000000005</v>
      </c>
      <c r="E128" s="20">
        <f t="shared" si="5"/>
        <v>17.322800000000001</v>
      </c>
      <c r="F128" s="19">
        <v>0.8</v>
      </c>
      <c r="G128" s="24">
        <f t="shared" si="8"/>
        <v>20.32</v>
      </c>
      <c r="H128" s="19">
        <v>0.06</v>
      </c>
      <c r="I128" s="24">
        <v>1.52</v>
      </c>
      <c r="J128" s="20">
        <v>2.52</v>
      </c>
      <c r="K128" s="23"/>
      <c r="L128" s="22">
        <v>55</v>
      </c>
      <c r="M128" s="22">
        <v>250</v>
      </c>
      <c r="N128" s="13"/>
    </row>
    <row r="129" spans="1:14" x14ac:dyDescent="0.25">
      <c r="A129" s="25" t="s">
        <v>132</v>
      </c>
      <c r="B129" s="19">
        <v>0.56200000000000006</v>
      </c>
      <c r="C129" s="24">
        <f t="shared" si="6"/>
        <v>14.274800000000001</v>
      </c>
      <c r="D129" s="19">
        <f t="shared" si="7"/>
        <v>0.68200000000000005</v>
      </c>
      <c r="E129" s="20">
        <f t="shared" si="5"/>
        <v>17.322800000000001</v>
      </c>
      <c r="F129" s="19">
        <v>1.1000000000000001</v>
      </c>
      <c r="G129" s="24">
        <f t="shared" si="8"/>
        <v>27.94</v>
      </c>
      <c r="H129" s="19">
        <v>0.06</v>
      </c>
      <c r="I129" s="24">
        <v>1.52</v>
      </c>
      <c r="J129" s="20">
        <v>3.19</v>
      </c>
      <c r="K129" s="21"/>
      <c r="L129" s="22">
        <v>55</v>
      </c>
      <c r="M129" s="22">
        <v>250</v>
      </c>
      <c r="N129" s="13"/>
    </row>
    <row r="130" spans="1:14" x14ac:dyDescent="0.25">
      <c r="A130" s="25" t="s">
        <v>133</v>
      </c>
      <c r="B130" s="19">
        <v>0.56200000000000006</v>
      </c>
      <c r="C130" s="24">
        <f t="shared" si="6"/>
        <v>14.274800000000001</v>
      </c>
      <c r="D130" s="19">
        <f t="shared" si="7"/>
        <v>0.68200000000000005</v>
      </c>
      <c r="E130" s="20">
        <f t="shared" si="5"/>
        <v>17.322800000000001</v>
      </c>
      <c r="F130" s="19">
        <v>1.5</v>
      </c>
      <c r="G130" s="24">
        <f t="shared" si="8"/>
        <v>38.099999999999994</v>
      </c>
      <c r="H130" s="19">
        <v>0.06</v>
      </c>
      <c r="I130" s="24">
        <v>1.52</v>
      </c>
      <c r="J130" s="20">
        <v>4.0999999999999996</v>
      </c>
      <c r="K130" s="23"/>
      <c r="L130" s="22">
        <v>55</v>
      </c>
      <c r="M130" s="22">
        <v>250</v>
      </c>
      <c r="N130" s="13"/>
    </row>
    <row r="131" spans="1:14" x14ac:dyDescent="0.25">
      <c r="A131" s="25" t="s">
        <v>134</v>
      </c>
      <c r="B131" s="19">
        <v>0.6</v>
      </c>
      <c r="C131" s="24">
        <f t="shared" si="6"/>
        <v>15.239999999999998</v>
      </c>
      <c r="D131" s="19">
        <f t="shared" si="7"/>
        <v>0.72</v>
      </c>
      <c r="E131" s="20">
        <f t="shared" si="5"/>
        <v>18.287999999999997</v>
      </c>
      <c r="F131" s="19">
        <v>1.5</v>
      </c>
      <c r="G131" s="24">
        <f t="shared" si="8"/>
        <v>38.099999999999994</v>
      </c>
      <c r="H131" s="19">
        <v>0.06</v>
      </c>
      <c r="I131" s="24">
        <v>1.52</v>
      </c>
      <c r="J131" s="20">
        <v>4.4000000000000004</v>
      </c>
      <c r="K131" s="21"/>
      <c r="L131" s="22">
        <v>55</v>
      </c>
      <c r="M131" s="22">
        <v>250</v>
      </c>
      <c r="N131" s="13"/>
    </row>
    <row r="132" spans="1:14" x14ac:dyDescent="0.25">
      <c r="A132" s="25" t="s">
        <v>135</v>
      </c>
      <c r="B132" s="19">
        <v>0.625</v>
      </c>
      <c r="C132" s="24">
        <f t="shared" si="6"/>
        <v>15.875</v>
      </c>
      <c r="D132" s="19">
        <f t="shared" si="7"/>
        <v>0.745</v>
      </c>
      <c r="E132" s="20">
        <f t="shared" si="5"/>
        <v>18.922999999999998</v>
      </c>
      <c r="F132" s="19">
        <v>0.75</v>
      </c>
      <c r="G132" s="24">
        <f t="shared" si="8"/>
        <v>19.049999999999997</v>
      </c>
      <c r="H132" s="19">
        <v>0.06</v>
      </c>
      <c r="I132" s="24">
        <v>1.52</v>
      </c>
      <c r="J132" s="20">
        <v>2.72</v>
      </c>
      <c r="K132" s="21"/>
      <c r="L132" s="22">
        <v>55</v>
      </c>
      <c r="M132" s="22">
        <v>250</v>
      </c>
      <c r="N132" s="13"/>
    </row>
    <row r="133" spans="1:14" x14ac:dyDescent="0.25">
      <c r="A133" s="25" t="s">
        <v>136</v>
      </c>
      <c r="B133" s="19">
        <v>0.625</v>
      </c>
      <c r="C133" s="24">
        <f t="shared" si="6"/>
        <v>15.875</v>
      </c>
      <c r="D133" s="19">
        <f t="shared" si="7"/>
        <v>0.745</v>
      </c>
      <c r="E133" s="20">
        <f t="shared" ref="E133:E140" si="9">D133*25.4</f>
        <v>18.922999999999998</v>
      </c>
      <c r="F133" s="19">
        <v>1.125</v>
      </c>
      <c r="G133" s="24">
        <f t="shared" si="8"/>
        <v>28.574999999999999</v>
      </c>
      <c r="H133" s="19">
        <v>0.06</v>
      </c>
      <c r="I133" s="24">
        <v>1.52</v>
      </c>
      <c r="J133" s="20">
        <v>3.66</v>
      </c>
      <c r="K133" s="23"/>
      <c r="L133" s="22">
        <v>55</v>
      </c>
      <c r="M133" s="22">
        <v>250</v>
      </c>
      <c r="N133" s="13"/>
    </row>
    <row r="134" spans="1:14" x14ac:dyDescent="0.25">
      <c r="A134" s="25" t="s">
        <v>137</v>
      </c>
      <c r="B134" s="19">
        <v>0.625</v>
      </c>
      <c r="C134" s="24">
        <f t="shared" si="6"/>
        <v>15.875</v>
      </c>
      <c r="D134" s="19">
        <f t="shared" si="7"/>
        <v>0.745</v>
      </c>
      <c r="E134" s="20">
        <f t="shared" si="9"/>
        <v>18.922999999999998</v>
      </c>
      <c r="F134" s="19">
        <v>1.25</v>
      </c>
      <c r="G134" s="24">
        <f t="shared" si="8"/>
        <v>31.75</v>
      </c>
      <c r="H134" s="19">
        <v>0.06</v>
      </c>
      <c r="I134" s="24">
        <v>1.52</v>
      </c>
      <c r="J134" s="20">
        <v>3.97</v>
      </c>
      <c r="K134" s="21"/>
      <c r="L134" s="22">
        <v>55</v>
      </c>
      <c r="M134" s="22">
        <v>250</v>
      </c>
      <c r="N134" s="13"/>
    </row>
    <row r="135" spans="1:14" x14ac:dyDescent="0.25">
      <c r="A135" s="25" t="s">
        <v>138</v>
      </c>
      <c r="B135" s="19">
        <v>0.625</v>
      </c>
      <c r="C135" s="24">
        <f t="shared" si="6"/>
        <v>15.875</v>
      </c>
      <c r="D135" s="19">
        <f t="shared" si="7"/>
        <v>0.745</v>
      </c>
      <c r="E135" s="20">
        <f t="shared" si="9"/>
        <v>18.922999999999998</v>
      </c>
      <c r="F135" s="19">
        <v>1.5</v>
      </c>
      <c r="G135" s="24">
        <f t="shared" si="8"/>
        <v>38.099999999999994</v>
      </c>
      <c r="H135" s="19">
        <v>0.06</v>
      </c>
      <c r="I135" s="24">
        <v>1.52</v>
      </c>
      <c r="J135" s="20">
        <v>4.59</v>
      </c>
      <c r="K135" s="23"/>
      <c r="L135" s="22">
        <v>55</v>
      </c>
      <c r="M135" s="22">
        <v>250</v>
      </c>
      <c r="N135" s="13"/>
    </row>
    <row r="136" spans="1:14" x14ac:dyDescent="0.25">
      <c r="A136" s="25" t="s">
        <v>139</v>
      </c>
      <c r="B136" s="19">
        <v>0.625</v>
      </c>
      <c r="C136" s="24">
        <f t="shared" ref="C136:C188" si="10">B136*25.4</f>
        <v>15.875</v>
      </c>
      <c r="D136" s="19">
        <f t="shared" si="7"/>
        <v>0.745</v>
      </c>
      <c r="E136" s="20">
        <f t="shared" si="9"/>
        <v>18.922999999999998</v>
      </c>
      <c r="F136" s="19">
        <v>2.5</v>
      </c>
      <c r="G136" s="24">
        <f t="shared" si="8"/>
        <v>63.5</v>
      </c>
      <c r="H136" s="19">
        <v>0.06</v>
      </c>
      <c r="I136" s="24">
        <v>1.52</v>
      </c>
      <c r="J136" s="20">
        <v>7.08</v>
      </c>
      <c r="K136" s="21"/>
      <c r="L136" s="22">
        <v>55</v>
      </c>
      <c r="M136" s="22">
        <v>250</v>
      </c>
      <c r="N136" s="13"/>
    </row>
    <row r="137" spans="1:14" x14ac:dyDescent="0.25">
      <c r="A137" s="25" t="s">
        <v>140</v>
      </c>
      <c r="B137" s="19">
        <v>0.68700000000000006</v>
      </c>
      <c r="C137" s="24">
        <f t="shared" si="10"/>
        <v>17.4498</v>
      </c>
      <c r="D137" s="19">
        <f t="shared" si="7"/>
        <v>0.80700000000000005</v>
      </c>
      <c r="E137" s="20">
        <f t="shared" si="9"/>
        <v>20.497800000000002</v>
      </c>
      <c r="F137" s="19">
        <v>0.625</v>
      </c>
      <c r="G137" s="24">
        <f t="shared" si="8"/>
        <v>15.875</v>
      </c>
      <c r="H137" s="19">
        <v>0.06</v>
      </c>
      <c r="I137" s="24">
        <v>1.52</v>
      </c>
      <c r="J137" s="20">
        <v>2.72</v>
      </c>
      <c r="K137" s="23"/>
      <c r="L137" s="22">
        <v>55</v>
      </c>
      <c r="M137" s="22">
        <v>250</v>
      </c>
      <c r="N137" s="13"/>
    </row>
    <row r="138" spans="1:14" x14ac:dyDescent="0.25">
      <c r="A138" s="25" t="s">
        <v>141</v>
      </c>
      <c r="B138" s="19">
        <v>0.68700000000000006</v>
      </c>
      <c r="C138" s="24">
        <f t="shared" si="10"/>
        <v>17.4498</v>
      </c>
      <c r="D138" s="19">
        <f t="shared" si="7"/>
        <v>0.80700000000000005</v>
      </c>
      <c r="E138" s="20">
        <f t="shared" si="9"/>
        <v>20.497800000000002</v>
      </c>
      <c r="F138" s="19">
        <v>1</v>
      </c>
      <c r="G138" s="24">
        <f t="shared" si="8"/>
        <v>25.4</v>
      </c>
      <c r="H138" s="19">
        <v>0.06</v>
      </c>
      <c r="I138" s="24">
        <v>1.52</v>
      </c>
      <c r="J138" s="20">
        <v>3.73</v>
      </c>
      <c r="K138" s="21"/>
      <c r="L138" s="22">
        <v>55</v>
      </c>
      <c r="M138" s="22">
        <v>100</v>
      </c>
      <c r="N138" s="13"/>
    </row>
    <row r="139" spans="1:14" x14ac:dyDescent="0.25">
      <c r="A139" s="25" t="s">
        <v>142</v>
      </c>
      <c r="B139" s="19">
        <v>0.68700000000000006</v>
      </c>
      <c r="C139" s="24">
        <f t="shared" si="10"/>
        <v>17.4498</v>
      </c>
      <c r="D139" s="19">
        <f t="shared" si="7"/>
        <v>0.80700000000000005</v>
      </c>
      <c r="E139" s="20">
        <f t="shared" si="9"/>
        <v>20.497800000000002</v>
      </c>
      <c r="F139" s="19">
        <v>1.25</v>
      </c>
      <c r="G139" s="24">
        <f t="shared" si="8"/>
        <v>31.75</v>
      </c>
      <c r="H139" s="19">
        <v>0.06</v>
      </c>
      <c r="I139" s="24">
        <v>1.52</v>
      </c>
      <c r="J139" s="20">
        <v>4.41</v>
      </c>
      <c r="K139" s="23"/>
      <c r="L139" s="22">
        <v>55</v>
      </c>
      <c r="M139" s="22">
        <v>100</v>
      </c>
      <c r="N139" s="13"/>
    </row>
    <row r="140" spans="1:14" x14ac:dyDescent="0.25">
      <c r="A140" s="25" t="s">
        <v>143</v>
      </c>
      <c r="B140" s="19">
        <v>0.68700000000000006</v>
      </c>
      <c r="C140" s="24">
        <f t="shared" si="10"/>
        <v>17.4498</v>
      </c>
      <c r="D140" s="19">
        <f t="shared" si="7"/>
        <v>0.80700000000000005</v>
      </c>
      <c r="E140" s="20">
        <f t="shared" si="9"/>
        <v>20.497800000000002</v>
      </c>
      <c r="F140" s="19">
        <v>1.5</v>
      </c>
      <c r="G140" s="24">
        <f t="shared" si="8"/>
        <v>38.099999999999994</v>
      </c>
      <c r="H140" s="19">
        <v>0.06</v>
      </c>
      <c r="I140" s="24">
        <v>1.52</v>
      </c>
      <c r="J140" s="20">
        <v>5.09</v>
      </c>
      <c r="K140" s="21"/>
      <c r="L140" s="22">
        <v>55</v>
      </c>
      <c r="M140" s="22">
        <v>100</v>
      </c>
      <c r="N140" s="13"/>
    </row>
    <row r="141" spans="1:14" x14ac:dyDescent="0.25">
      <c r="A141" s="25" t="s">
        <v>144</v>
      </c>
      <c r="B141" s="19">
        <v>0.68700000000000006</v>
      </c>
      <c r="C141" s="24">
        <v>17.4498</v>
      </c>
      <c r="D141" s="19">
        <v>0.80700000000000005</v>
      </c>
      <c r="E141" s="20">
        <v>20.497800000000002</v>
      </c>
      <c r="F141" s="19">
        <v>1.75</v>
      </c>
      <c r="G141" s="24">
        <v>44.449999999999996</v>
      </c>
      <c r="H141" s="19">
        <v>0.06</v>
      </c>
      <c r="I141" s="24">
        <v>1.52</v>
      </c>
      <c r="J141" s="20">
        <v>5.77</v>
      </c>
      <c r="K141" s="21"/>
      <c r="L141" s="22">
        <v>55</v>
      </c>
      <c r="M141" s="22">
        <v>100</v>
      </c>
      <c r="N141" s="13"/>
    </row>
    <row r="142" spans="1:14" x14ac:dyDescent="0.25">
      <c r="A142" s="25" t="s">
        <v>145</v>
      </c>
      <c r="B142" s="19">
        <v>0.68700000000000006</v>
      </c>
      <c r="C142" s="24">
        <f t="shared" si="10"/>
        <v>17.4498</v>
      </c>
      <c r="D142" s="19">
        <f t="shared" si="7"/>
        <v>0.80700000000000005</v>
      </c>
      <c r="E142" s="20">
        <f t="shared" ref="E142:E188" si="11">D142*25.4</f>
        <v>20.497800000000002</v>
      </c>
      <c r="F142" s="19">
        <v>2.5</v>
      </c>
      <c r="G142" s="24">
        <f t="shared" si="8"/>
        <v>63.5</v>
      </c>
      <c r="H142" s="19">
        <v>0.06</v>
      </c>
      <c r="I142" s="24">
        <v>1.52</v>
      </c>
      <c r="J142" s="20">
        <v>7.81</v>
      </c>
      <c r="K142" s="23"/>
      <c r="L142" s="22">
        <v>55</v>
      </c>
      <c r="M142" s="22">
        <v>100</v>
      </c>
      <c r="N142" s="13"/>
    </row>
    <row r="143" spans="1:14" x14ac:dyDescent="0.25">
      <c r="A143" s="25" t="s">
        <v>146</v>
      </c>
      <c r="B143" s="19">
        <v>0.68700000000000006</v>
      </c>
      <c r="C143" s="24">
        <v>17.4498</v>
      </c>
      <c r="D143" s="19">
        <v>0.80700000000000005</v>
      </c>
      <c r="E143" s="20">
        <v>20.497800000000002</v>
      </c>
      <c r="F143" s="19">
        <v>4.5</v>
      </c>
      <c r="G143" s="24">
        <v>114.3</v>
      </c>
      <c r="H143" s="19">
        <v>0.06</v>
      </c>
      <c r="I143" s="24">
        <v>1.52</v>
      </c>
      <c r="J143" s="20">
        <v>13.24</v>
      </c>
      <c r="K143" s="23"/>
      <c r="L143" s="22">
        <v>55</v>
      </c>
      <c r="M143" s="22">
        <v>100</v>
      </c>
      <c r="N143" s="13"/>
    </row>
    <row r="144" spans="1:14" x14ac:dyDescent="0.25">
      <c r="A144" s="25" t="s">
        <v>147</v>
      </c>
      <c r="B144" s="19">
        <v>0.73</v>
      </c>
      <c r="C144" s="24">
        <f t="shared" si="10"/>
        <v>18.541999999999998</v>
      </c>
      <c r="D144" s="19">
        <f t="shared" ref="D144:D188" si="12">B144+2*H144</f>
        <v>0.85</v>
      </c>
      <c r="E144" s="20">
        <f t="shared" si="11"/>
        <v>21.59</v>
      </c>
      <c r="F144" s="19">
        <v>1.5</v>
      </c>
      <c r="G144" s="24">
        <f t="shared" si="8"/>
        <v>38.099999999999994</v>
      </c>
      <c r="H144" s="19">
        <v>0.06</v>
      </c>
      <c r="I144" s="24">
        <v>1.52</v>
      </c>
      <c r="J144" s="20">
        <v>5.45</v>
      </c>
      <c r="K144" s="21"/>
      <c r="L144" s="22">
        <v>55</v>
      </c>
      <c r="M144" s="22">
        <v>100</v>
      </c>
      <c r="N144" s="13"/>
    </row>
    <row r="145" spans="1:14" x14ac:dyDescent="0.25">
      <c r="A145" s="25" t="s">
        <v>148</v>
      </c>
      <c r="B145" s="19">
        <v>0.73</v>
      </c>
      <c r="C145" s="24">
        <f t="shared" si="10"/>
        <v>18.541999999999998</v>
      </c>
      <c r="D145" s="19">
        <f t="shared" si="12"/>
        <v>0.85</v>
      </c>
      <c r="E145" s="20">
        <f t="shared" si="11"/>
        <v>21.59</v>
      </c>
      <c r="F145" s="19">
        <v>4.3250000000000002</v>
      </c>
      <c r="G145" s="24">
        <f t="shared" si="8"/>
        <v>109.855</v>
      </c>
      <c r="H145" s="19">
        <v>0.06</v>
      </c>
      <c r="I145" s="24">
        <v>1.52</v>
      </c>
      <c r="J145" s="20">
        <v>13.57</v>
      </c>
      <c r="K145" s="21"/>
      <c r="L145" s="22">
        <v>55</v>
      </c>
      <c r="M145" s="22">
        <v>100</v>
      </c>
      <c r="N145" s="13"/>
    </row>
    <row r="146" spans="1:14" x14ac:dyDescent="0.25">
      <c r="A146" s="25" t="s">
        <v>149</v>
      </c>
      <c r="B146" s="19">
        <v>0.75</v>
      </c>
      <c r="C146" s="24">
        <f t="shared" si="10"/>
        <v>19.049999999999997</v>
      </c>
      <c r="D146" s="19">
        <f t="shared" si="12"/>
        <v>0.87</v>
      </c>
      <c r="E146" s="20">
        <f t="shared" si="11"/>
        <v>22.097999999999999</v>
      </c>
      <c r="F146" s="19">
        <v>1.5</v>
      </c>
      <c r="G146" s="24">
        <f t="shared" si="8"/>
        <v>38.099999999999994</v>
      </c>
      <c r="H146" s="19">
        <v>0.06</v>
      </c>
      <c r="I146" s="24">
        <v>1.52</v>
      </c>
      <c r="J146" s="20">
        <v>5.61</v>
      </c>
      <c r="K146" s="23"/>
      <c r="L146" s="22">
        <v>55</v>
      </c>
      <c r="M146" s="22">
        <v>100</v>
      </c>
      <c r="N146" s="13"/>
    </row>
    <row r="147" spans="1:14" x14ac:dyDescent="0.25">
      <c r="A147" s="25" t="s">
        <v>150</v>
      </c>
      <c r="B147" s="19">
        <v>0.75</v>
      </c>
      <c r="C147" s="24">
        <f t="shared" si="10"/>
        <v>19.049999999999997</v>
      </c>
      <c r="D147" s="19">
        <f t="shared" si="12"/>
        <v>0.87</v>
      </c>
      <c r="E147" s="20">
        <f t="shared" si="11"/>
        <v>22.097999999999999</v>
      </c>
      <c r="F147" s="19">
        <v>1.75</v>
      </c>
      <c r="G147" s="24">
        <f t="shared" si="8"/>
        <v>44.449999999999996</v>
      </c>
      <c r="H147" s="19">
        <v>0.06</v>
      </c>
      <c r="I147" s="24">
        <v>1.52</v>
      </c>
      <c r="J147" s="20">
        <v>6.35</v>
      </c>
      <c r="K147" s="21"/>
      <c r="L147" s="22">
        <v>55</v>
      </c>
      <c r="M147" s="22">
        <v>100</v>
      </c>
      <c r="N147" s="13"/>
    </row>
    <row r="148" spans="1:14" x14ac:dyDescent="0.25">
      <c r="A148" s="25" t="s">
        <v>151</v>
      </c>
      <c r="B148" s="19">
        <v>0.75</v>
      </c>
      <c r="C148" s="24">
        <f t="shared" si="10"/>
        <v>19.049999999999997</v>
      </c>
      <c r="D148" s="19">
        <f t="shared" si="12"/>
        <v>0.87</v>
      </c>
      <c r="E148" s="20">
        <f t="shared" si="11"/>
        <v>22.097999999999999</v>
      </c>
      <c r="F148" s="19">
        <v>2</v>
      </c>
      <c r="G148" s="24">
        <f t="shared" si="8"/>
        <v>50.8</v>
      </c>
      <c r="H148" s="19">
        <v>0.06</v>
      </c>
      <c r="I148" s="24">
        <v>1.52</v>
      </c>
      <c r="J148" s="20">
        <v>7.09</v>
      </c>
      <c r="K148" s="23"/>
      <c r="L148" s="22">
        <v>55</v>
      </c>
      <c r="M148" s="22">
        <v>100</v>
      </c>
      <c r="N148" s="13"/>
    </row>
    <row r="149" spans="1:14" x14ac:dyDescent="0.25">
      <c r="A149" s="25" t="s">
        <v>152</v>
      </c>
      <c r="B149" s="19">
        <v>0.75</v>
      </c>
      <c r="C149" s="24">
        <f t="shared" si="10"/>
        <v>19.049999999999997</v>
      </c>
      <c r="D149" s="19">
        <f t="shared" si="12"/>
        <v>0.87</v>
      </c>
      <c r="E149" s="20">
        <f t="shared" si="11"/>
        <v>22.097999999999999</v>
      </c>
      <c r="F149" s="19">
        <v>3.5</v>
      </c>
      <c r="G149" s="24">
        <f t="shared" si="8"/>
        <v>88.899999999999991</v>
      </c>
      <c r="H149" s="19">
        <v>0.06</v>
      </c>
      <c r="I149" s="24">
        <v>1.52</v>
      </c>
      <c r="J149" s="20">
        <v>11.51</v>
      </c>
      <c r="K149" s="21"/>
      <c r="L149" s="22">
        <v>55</v>
      </c>
      <c r="M149" s="22">
        <v>100</v>
      </c>
      <c r="N149" s="13"/>
    </row>
    <row r="150" spans="1:14" x14ac:dyDescent="0.25">
      <c r="A150" s="25" t="s">
        <v>153</v>
      </c>
      <c r="B150" s="19">
        <v>0.75</v>
      </c>
      <c r="C150" s="24">
        <v>19.049999999999997</v>
      </c>
      <c r="D150" s="19">
        <v>0.87</v>
      </c>
      <c r="E150" s="20">
        <v>22.097999999999999</v>
      </c>
      <c r="F150" s="19">
        <v>4.3</v>
      </c>
      <c r="G150" s="24">
        <v>109.21999999999998</v>
      </c>
      <c r="H150" s="19">
        <v>0.06</v>
      </c>
      <c r="I150" s="24">
        <v>1.52</v>
      </c>
      <c r="J150" s="20">
        <v>13.86</v>
      </c>
      <c r="K150" s="21"/>
      <c r="L150" s="22">
        <v>55</v>
      </c>
      <c r="M150" s="22">
        <v>100</v>
      </c>
      <c r="N150" s="13"/>
    </row>
    <row r="151" spans="1:14" x14ac:dyDescent="0.25">
      <c r="A151" s="25" t="s">
        <v>154</v>
      </c>
      <c r="B151" s="19">
        <v>0.78</v>
      </c>
      <c r="C151" s="24">
        <f t="shared" si="10"/>
        <v>19.812000000000001</v>
      </c>
      <c r="D151" s="19">
        <f t="shared" si="12"/>
        <v>0.9</v>
      </c>
      <c r="E151" s="20">
        <f t="shared" si="11"/>
        <v>22.86</v>
      </c>
      <c r="F151" s="19">
        <v>1.5</v>
      </c>
      <c r="G151" s="24">
        <f t="shared" si="8"/>
        <v>38.099999999999994</v>
      </c>
      <c r="H151" s="19">
        <v>0.06</v>
      </c>
      <c r="I151" s="24">
        <v>1.52</v>
      </c>
      <c r="J151" s="20">
        <v>5.87</v>
      </c>
      <c r="K151" s="23"/>
      <c r="L151" s="22">
        <v>55</v>
      </c>
      <c r="M151" s="22">
        <v>100</v>
      </c>
      <c r="N151" s="13"/>
    </row>
    <row r="152" spans="1:14" x14ac:dyDescent="0.25">
      <c r="A152" s="25" t="s">
        <v>155</v>
      </c>
      <c r="B152" s="19">
        <v>0.81200000000000006</v>
      </c>
      <c r="C152" s="24">
        <f t="shared" si="10"/>
        <v>20.6248</v>
      </c>
      <c r="D152" s="19">
        <f t="shared" si="12"/>
        <v>0.93200000000000005</v>
      </c>
      <c r="E152" s="20">
        <f t="shared" si="11"/>
        <v>23.672799999999999</v>
      </c>
      <c r="F152" s="19">
        <v>1</v>
      </c>
      <c r="G152" s="24">
        <f t="shared" si="8"/>
        <v>25.4</v>
      </c>
      <c r="H152" s="19">
        <v>0.06</v>
      </c>
      <c r="I152" s="24">
        <v>1.52</v>
      </c>
      <c r="J152" s="20">
        <v>4.5599999999999996</v>
      </c>
      <c r="K152" s="21"/>
      <c r="L152" s="22">
        <v>55</v>
      </c>
      <c r="M152" s="22">
        <v>100</v>
      </c>
      <c r="N152" s="13"/>
    </row>
    <row r="153" spans="1:14" x14ac:dyDescent="0.25">
      <c r="A153" s="25" t="s">
        <v>156</v>
      </c>
      <c r="B153" s="19">
        <v>0.81200000000000006</v>
      </c>
      <c r="C153" s="24">
        <f t="shared" si="10"/>
        <v>20.6248</v>
      </c>
      <c r="D153" s="19">
        <f t="shared" si="12"/>
        <v>0.93200000000000005</v>
      </c>
      <c r="E153" s="20">
        <f t="shared" si="11"/>
        <v>23.672799999999999</v>
      </c>
      <c r="F153" s="19">
        <v>1.5</v>
      </c>
      <c r="G153" s="24">
        <f t="shared" si="8"/>
        <v>38.099999999999994</v>
      </c>
      <c r="H153" s="19">
        <v>0.06</v>
      </c>
      <c r="I153" s="24">
        <v>1.52</v>
      </c>
      <c r="J153" s="20">
        <v>6.14</v>
      </c>
      <c r="K153" s="23"/>
      <c r="L153" s="22">
        <v>55</v>
      </c>
      <c r="M153" s="22">
        <v>100</v>
      </c>
      <c r="N153" s="13"/>
    </row>
    <row r="154" spans="1:14" x14ac:dyDescent="0.25">
      <c r="A154" s="25" t="s">
        <v>157</v>
      </c>
      <c r="B154" s="19">
        <v>0.84499999999999997</v>
      </c>
      <c r="C154" s="24">
        <f t="shared" si="10"/>
        <v>21.462999999999997</v>
      </c>
      <c r="D154" s="19">
        <f t="shared" si="12"/>
        <v>0.96499999999999997</v>
      </c>
      <c r="E154" s="20">
        <f t="shared" si="11"/>
        <v>24.510999999999999</v>
      </c>
      <c r="F154" s="19">
        <v>2.8439999999999999</v>
      </c>
      <c r="G154" s="24">
        <f t="shared" si="8"/>
        <v>72.237599999999986</v>
      </c>
      <c r="H154" s="19">
        <v>0.06</v>
      </c>
      <c r="I154" s="24">
        <v>1.52</v>
      </c>
      <c r="J154" s="20">
        <v>10.85</v>
      </c>
      <c r="K154" s="21"/>
      <c r="L154" s="22">
        <v>55</v>
      </c>
      <c r="M154" s="22">
        <v>100</v>
      </c>
      <c r="N154" s="13"/>
    </row>
    <row r="155" spans="1:14" x14ac:dyDescent="0.25">
      <c r="A155" s="25" t="s">
        <v>158</v>
      </c>
      <c r="B155" s="19">
        <v>0.875</v>
      </c>
      <c r="C155" s="24">
        <f t="shared" si="10"/>
        <v>22.224999999999998</v>
      </c>
      <c r="D155" s="19">
        <f t="shared" si="12"/>
        <v>0.995</v>
      </c>
      <c r="E155" s="20">
        <f t="shared" si="11"/>
        <v>25.273</v>
      </c>
      <c r="F155" s="19">
        <v>1</v>
      </c>
      <c r="G155" s="24">
        <f t="shared" si="8"/>
        <v>25.4</v>
      </c>
      <c r="H155" s="19">
        <v>0.06</v>
      </c>
      <c r="I155" s="24">
        <v>1.52</v>
      </c>
      <c r="J155" s="20">
        <v>4.99</v>
      </c>
      <c r="K155" s="23"/>
      <c r="L155" s="22">
        <v>55</v>
      </c>
      <c r="M155" s="22">
        <v>100</v>
      </c>
      <c r="N155" s="13"/>
    </row>
    <row r="156" spans="1:14" x14ac:dyDescent="0.25">
      <c r="A156" s="25" t="s">
        <v>159</v>
      </c>
      <c r="B156" s="19">
        <v>0.875</v>
      </c>
      <c r="C156" s="24">
        <f t="shared" si="10"/>
        <v>22.224999999999998</v>
      </c>
      <c r="D156" s="19">
        <f t="shared" si="12"/>
        <v>0.995</v>
      </c>
      <c r="E156" s="20">
        <f t="shared" si="11"/>
        <v>25.273</v>
      </c>
      <c r="F156" s="19">
        <v>1.5</v>
      </c>
      <c r="G156" s="24">
        <f t="shared" si="8"/>
        <v>38.099999999999994</v>
      </c>
      <c r="H156" s="19">
        <v>0.06</v>
      </c>
      <c r="I156" s="24">
        <v>1.52</v>
      </c>
      <c r="J156" s="20">
        <v>6.69</v>
      </c>
      <c r="K156" s="21"/>
      <c r="L156" s="22">
        <v>55</v>
      </c>
      <c r="M156" s="22">
        <v>100</v>
      </c>
      <c r="N156" s="13"/>
    </row>
    <row r="157" spans="1:14" x14ac:dyDescent="0.25">
      <c r="A157" s="25" t="s">
        <v>160</v>
      </c>
      <c r="B157" s="19">
        <v>0.93700000000000006</v>
      </c>
      <c r="C157" s="24">
        <f t="shared" si="10"/>
        <v>23.799800000000001</v>
      </c>
      <c r="D157" s="19">
        <f t="shared" si="12"/>
        <v>1.0569999999999999</v>
      </c>
      <c r="E157" s="20">
        <f t="shared" si="11"/>
        <v>26.847799999999996</v>
      </c>
      <c r="F157" s="19">
        <v>1</v>
      </c>
      <c r="G157" s="24">
        <f t="shared" si="8"/>
        <v>25.4</v>
      </c>
      <c r="H157" s="19">
        <v>0.06</v>
      </c>
      <c r="I157" s="24">
        <v>1.52</v>
      </c>
      <c r="J157" s="20">
        <v>5.44</v>
      </c>
      <c r="K157" s="21"/>
      <c r="L157" s="22">
        <v>55</v>
      </c>
      <c r="M157" s="22">
        <v>100</v>
      </c>
      <c r="N157" s="13"/>
    </row>
    <row r="158" spans="1:14" x14ac:dyDescent="0.25">
      <c r="A158" s="25" t="s">
        <v>161</v>
      </c>
      <c r="B158" s="19">
        <v>0.93700000000000006</v>
      </c>
      <c r="C158" s="24">
        <f t="shared" si="10"/>
        <v>23.799800000000001</v>
      </c>
      <c r="D158" s="19">
        <f t="shared" si="12"/>
        <v>1.0569999999999999</v>
      </c>
      <c r="E158" s="20">
        <f t="shared" si="11"/>
        <v>26.847799999999996</v>
      </c>
      <c r="F158" s="19">
        <v>1.5</v>
      </c>
      <c r="G158" s="24">
        <f t="shared" si="8"/>
        <v>38.099999999999994</v>
      </c>
      <c r="H158" s="19">
        <v>0.06</v>
      </c>
      <c r="I158" s="24">
        <v>1.52</v>
      </c>
      <c r="J158" s="20">
        <v>7.25</v>
      </c>
      <c r="K158" s="23"/>
      <c r="L158" s="22">
        <v>55</v>
      </c>
      <c r="M158" s="22">
        <v>100</v>
      </c>
      <c r="N158" s="13"/>
    </row>
    <row r="159" spans="1:14" x14ac:dyDescent="0.25">
      <c r="A159" s="25" t="s">
        <v>162</v>
      </c>
      <c r="B159" s="19">
        <v>0.97</v>
      </c>
      <c r="C159" s="24">
        <f t="shared" si="10"/>
        <v>24.637999999999998</v>
      </c>
      <c r="D159" s="19">
        <f t="shared" si="12"/>
        <v>1.0899999999999999</v>
      </c>
      <c r="E159" s="20">
        <f t="shared" si="11"/>
        <v>27.685999999999996</v>
      </c>
      <c r="F159" s="19">
        <v>1.5</v>
      </c>
      <c r="G159" s="24">
        <f t="shared" si="8"/>
        <v>38.099999999999994</v>
      </c>
      <c r="H159" s="19">
        <v>0.06</v>
      </c>
      <c r="I159" s="24">
        <v>1.52</v>
      </c>
      <c r="J159" s="20">
        <v>7.55</v>
      </c>
      <c r="K159" s="21"/>
      <c r="L159" s="22">
        <v>55</v>
      </c>
      <c r="M159" s="22">
        <v>100</v>
      </c>
      <c r="N159" s="13"/>
    </row>
    <row r="160" spans="1:14" x14ac:dyDescent="0.25">
      <c r="A160" s="25" t="s">
        <v>163</v>
      </c>
      <c r="B160" s="19">
        <v>0.97</v>
      </c>
      <c r="C160" s="24">
        <f t="shared" si="10"/>
        <v>24.637999999999998</v>
      </c>
      <c r="D160" s="19">
        <f t="shared" si="12"/>
        <v>1.0899999999999999</v>
      </c>
      <c r="E160" s="20">
        <f t="shared" si="11"/>
        <v>27.685999999999996</v>
      </c>
      <c r="F160" s="19">
        <v>4</v>
      </c>
      <c r="G160" s="24">
        <f t="shared" si="8"/>
        <v>101.6</v>
      </c>
      <c r="H160" s="19">
        <v>0.06</v>
      </c>
      <c r="I160" s="24">
        <v>1.52</v>
      </c>
      <c r="J160" s="20">
        <v>16.920000000000002</v>
      </c>
      <c r="K160" s="23"/>
      <c r="L160" s="22">
        <v>55</v>
      </c>
      <c r="M160" s="22">
        <v>100</v>
      </c>
      <c r="N160" s="13"/>
    </row>
    <row r="161" spans="1:14" x14ac:dyDescent="0.25">
      <c r="A161" s="25" t="s">
        <v>164</v>
      </c>
      <c r="B161" s="19">
        <v>1</v>
      </c>
      <c r="C161" s="24">
        <f t="shared" si="10"/>
        <v>25.4</v>
      </c>
      <c r="D161" s="19">
        <f t="shared" si="12"/>
        <v>1.1200000000000001</v>
      </c>
      <c r="E161" s="20">
        <f t="shared" si="11"/>
        <v>28.448</v>
      </c>
      <c r="F161" s="19">
        <v>0.82</v>
      </c>
      <c r="G161" s="24">
        <f t="shared" si="8"/>
        <v>20.827999999999996</v>
      </c>
      <c r="H161" s="19">
        <v>0.06</v>
      </c>
      <c r="I161" s="24">
        <v>1.52</v>
      </c>
      <c r="J161" s="20">
        <v>5.21</v>
      </c>
      <c r="K161" s="21"/>
      <c r="L161" s="22">
        <v>55</v>
      </c>
      <c r="M161" s="22">
        <v>100</v>
      </c>
      <c r="N161" s="13"/>
    </row>
    <row r="162" spans="1:14" x14ac:dyDescent="0.25">
      <c r="A162" s="25" t="s">
        <v>165</v>
      </c>
      <c r="B162" s="19">
        <v>1</v>
      </c>
      <c r="C162" s="24">
        <f t="shared" si="10"/>
        <v>25.4</v>
      </c>
      <c r="D162" s="19">
        <f t="shared" si="12"/>
        <v>1.1200000000000001</v>
      </c>
      <c r="E162" s="20">
        <f t="shared" si="11"/>
        <v>28.448</v>
      </c>
      <c r="F162" s="19">
        <v>1.5</v>
      </c>
      <c r="G162" s="24">
        <f t="shared" si="8"/>
        <v>38.099999999999994</v>
      </c>
      <c r="H162" s="19">
        <v>0.06</v>
      </c>
      <c r="I162" s="24">
        <v>1.52</v>
      </c>
      <c r="J162" s="20">
        <v>7.83</v>
      </c>
      <c r="K162" s="23"/>
      <c r="L162" s="22">
        <v>55</v>
      </c>
      <c r="M162" s="22">
        <v>100</v>
      </c>
      <c r="N162" s="13"/>
    </row>
    <row r="163" spans="1:14" x14ac:dyDescent="0.25">
      <c r="A163" s="25" t="s">
        <v>166</v>
      </c>
      <c r="B163" s="19">
        <v>1</v>
      </c>
      <c r="C163" s="24">
        <f t="shared" si="10"/>
        <v>25.4</v>
      </c>
      <c r="D163" s="19">
        <f t="shared" si="12"/>
        <v>1.1200000000000001</v>
      </c>
      <c r="E163" s="20">
        <f t="shared" si="11"/>
        <v>28.448</v>
      </c>
      <c r="F163" s="19">
        <v>2</v>
      </c>
      <c r="G163" s="24">
        <f t="shared" si="8"/>
        <v>50.8</v>
      </c>
      <c r="H163" s="19">
        <v>0.06</v>
      </c>
      <c r="I163" s="24">
        <v>1.52</v>
      </c>
      <c r="J163" s="20">
        <v>9.76</v>
      </c>
      <c r="K163" s="21"/>
      <c r="L163" s="22">
        <v>55</v>
      </c>
      <c r="M163" s="22">
        <v>100</v>
      </c>
      <c r="N163" s="13"/>
    </row>
    <row r="164" spans="1:14" x14ac:dyDescent="0.25">
      <c r="A164" s="25" t="s">
        <v>167</v>
      </c>
      <c r="B164" s="19">
        <v>1.0620000000000001</v>
      </c>
      <c r="C164" s="24">
        <f t="shared" si="10"/>
        <v>26.974799999999998</v>
      </c>
      <c r="D164" s="19">
        <f t="shared" si="12"/>
        <v>1.1819999999999999</v>
      </c>
      <c r="E164" s="20">
        <f t="shared" si="11"/>
        <v>30.022799999999997</v>
      </c>
      <c r="F164" s="19">
        <v>1</v>
      </c>
      <c r="G164" s="24">
        <f t="shared" si="8"/>
        <v>25.4</v>
      </c>
      <c r="H164" s="19">
        <v>0.06</v>
      </c>
      <c r="I164" s="24">
        <v>1.52</v>
      </c>
      <c r="J164" s="20">
        <v>6.37</v>
      </c>
      <c r="K164" s="23"/>
      <c r="L164" s="22">
        <v>55</v>
      </c>
      <c r="M164" s="22">
        <v>100</v>
      </c>
      <c r="N164" s="13"/>
    </row>
    <row r="165" spans="1:14" x14ac:dyDescent="0.25">
      <c r="A165" s="25" t="s">
        <v>168</v>
      </c>
      <c r="B165" s="19">
        <v>1.0620000000000001</v>
      </c>
      <c r="C165" s="24">
        <f t="shared" si="10"/>
        <v>26.974799999999998</v>
      </c>
      <c r="D165" s="19">
        <f t="shared" si="12"/>
        <v>1.1819999999999999</v>
      </c>
      <c r="E165" s="20">
        <f t="shared" si="11"/>
        <v>30.022799999999997</v>
      </c>
      <c r="F165" s="19">
        <v>1.5</v>
      </c>
      <c r="G165" s="24">
        <f t="shared" si="8"/>
        <v>38.099999999999994</v>
      </c>
      <c r="H165" s="19">
        <v>0.06</v>
      </c>
      <c r="I165" s="24">
        <v>1.52</v>
      </c>
      <c r="J165" s="20">
        <v>8.41</v>
      </c>
      <c r="K165" s="21"/>
      <c r="L165" s="22">
        <v>55</v>
      </c>
      <c r="M165" s="22">
        <v>100</v>
      </c>
      <c r="N165" s="13"/>
    </row>
    <row r="166" spans="1:14" x14ac:dyDescent="0.25">
      <c r="A166" s="25" t="s">
        <v>169</v>
      </c>
      <c r="B166" s="19">
        <v>1.0620000000000001</v>
      </c>
      <c r="C166" s="24">
        <f t="shared" si="10"/>
        <v>26.974799999999998</v>
      </c>
      <c r="D166" s="19">
        <f t="shared" si="12"/>
        <v>1.1819999999999999</v>
      </c>
      <c r="E166" s="20">
        <f t="shared" si="11"/>
        <v>30.022799999999997</v>
      </c>
      <c r="F166" s="19">
        <v>2</v>
      </c>
      <c r="G166" s="24">
        <f t="shared" si="8"/>
        <v>50.8</v>
      </c>
      <c r="H166" s="19">
        <v>0.06</v>
      </c>
      <c r="I166" s="24">
        <v>1.52</v>
      </c>
      <c r="J166" s="20">
        <v>10.45</v>
      </c>
      <c r="K166" s="23"/>
      <c r="L166" s="22">
        <v>55</v>
      </c>
      <c r="M166" s="22">
        <v>100</v>
      </c>
      <c r="N166" s="13"/>
    </row>
    <row r="167" spans="1:14" x14ac:dyDescent="0.25">
      <c r="A167" s="25" t="s">
        <v>170</v>
      </c>
      <c r="B167" s="19">
        <v>1.0620000000000001</v>
      </c>
      <c r="C167" s="24">
        <f t="shared" si="10"/>
        <v>26.974799999999998</v>
      </c>
      <c r="D167" s="19">
        <f t="shared" si="12"/>
        <v>1.1819999999999999</v>
      </c>
      <c r="E167" s="20">
        <f t="shared" si="11"/>
        <v>30.022799999999997</v>
      </c>
      <c r="F167" s="19">
        <v>3.4140000000000001</v>
      </c>
      <c r="G167" s="24">
        <f t="shared" si="8"/>
        <v>86.715599999999995</v>
      </c>
      <c r="H167" s="19">
        <v>0.06</v>
      </c>
      <c r="I167" s="24">
        <v>1.52</v>
      </c>
      <c r="J167" s="20">
        <v>16.23</v>
      </c>
      <c r="K167" s="21"/>
      <c r="L167" s="22">
        <v>55</v>
      </c>
      <c r="M167" s="22">
        <v>100</v>
      </c>
      <c r="N167" s="13"/>
    </row>
    <row r="168" spans="1:14" x14ac:dyDescent="0.25">
      <c r="A168" s="25" t="s">
        <v>171</v>
      </c>
      <c r="B168" s="19">
        <v>1.083</v>
      </c>
      <c r="C168" s="24">
        <v>27.508199999999999</v>
      </c>
      <c r="D168" s="19">
        <v>1.2029999999999998</v>
      </c>
      <c r="E168" s="20">
        <v>30.556199999999993</v>
      </c>
      <c r="F168" s="19">
        <v>3</v>
      </c>
      <c r="G168" s="24">
        <v>76.199999999999989</v>
      </c>
      <c r="H168" s="19">
        <v>0.06</v>
      </c>
      <c r="I168" s="24">
        <v>1.52</v>
      </c>
      <c r="J168" s="20">
        <v>14.85</v>
      </c>
      <c r="K168" s="21"/>
      <c r="L168" s="22">
        <v>55</v>
      </c>
      <c r="M168" s="22">
        <v>100</v>
      </c>
      <c r="N168" s="13"/>
    </row>
    <row r="169" spans="1:14" x14ac:dyDescent="0.25">
      <c r="A169" s="25" t="s">
        <v>172</v>
      </c>
      <c r="B169" s="19">
        <v>1.125</v>
      </c>
      <c r="C169" s="24">
        <f t="shared" si="10"/>
        <v>28.574999999999999</v>
      </c>
      <c r="D169" s="19">
        <f t="shared" si="12"/>
        <v>1.2450000000000001</v>
      </c>
      <c r="E169" s="20">
        <f t="shared" si="11"/>
        <v>31.623000000000001</v>
      </c>
      <c r="F169" s="19">
        <v>1.5</v>
      </c>
      <c r="G169" s="24">
        <f t="shared" ref="G169:G188" si="13">F169*25.4</f>
        <v>38.099999999999994</v>
      </c>
      <c r="H169" s="19">
        <v>0.06</v>
      </c>
      <c r="I169" s="24">
        <v>1.52</v>
      </c>
      <c r="J169" s="20">
        <v>9.02</v>
      </c>
      <c r="K169" s="23"/>
      <c r="L169" s="22">
        <v>55</v>
      </c>
      <c r="M169" s="22">
        <v>100</v>
      </c>
      <c r="N169" s="13"/>
    </row>
    <row r="170" spans="1:14" x14ac:dyDescent="0.25">
      <c r="A170" s="25" t="s">
        <v>173</v>
      </c>
      <c r="B170" s="19">
        <v>1.1870000000000001</v>
      </c>
      <c r="C170" s="24">
        <f t="shared" si="10"/>
        <v>30.149799999999999</v>
      </c>
      <c r="D170" s="19">
        <f t="shared" si="12"/>
        <v>1.3069999999999999</v>
      </c>
      <c r="E170" s="20">
        <f t="shared" si="11"/>
        <v>33.197799999999994</v>
      </c>
      <c r="F170" s="19">
        <v>1.5</v>
      </c>
      <c r="G170" s="24">
        <f t="shared" si="13"/>
        <v>38.099999999999994</v>
      </c>
      <c r="H170" s="19">
        <v>0.06</v>
      </c>
      <c r="I170" s="24">
        <v>1.52</v>
      </c>
      <c r="J170" s="20">
        <v>9.6300000000000008</v>
      </c>
      <c r="K170" s="21"/>
      <c r="L170" s="22">
        <v>55</v>
      </c>
      <c r="M170" s="22">
        <v>100</v>
      </c>
      <c r="N170" s="13"/>
    </row>
    <row r="171" spans="1:14" x14ac:dyDescent="0.25">
      <c r="A171" s="25" t="s">
        <v>174</v>
      </c>
      <c r="B171" s="19">
        <v>1.25</v>
      </c>
      <c r="C171" s="24">
        <f t="shared" si="10"/>
        <v>31.75</v>
      </c>
      <c r="D171" s="19">
        <f t="shared" si="12"/>
        <v>1.37</v>
      </c>
      <c r="E171" s="20">
        <f t="shared" si="11"/>
        <v>34.798000000000002</v>
      </c>
      <c r="F171" s="19">
        <v>1.125</v>
      </c>
      <c r="G171" s="24">
        <f t="shared" si="13"/>
        <v>28.574999999999999</v>
      </c>
      <c r="H171" s="19">
        <v>0.06</v>
      </c>
      <c r="I171" s="24">
        <v>1.52</v>
      </c>
      <c r="J171" s="20">
        <v>8.48</v>
      </c>
      <c r="K171" s="23"/>
      <c r="L171" s="22">
        <v>55</v>
      </c>
      <c r="M171" s="22">
        <v>100</v>
      </c>
      <c r="N171" s="13"/>
    </row>
    <row r="172" spans="1:14" x14ac:dyDescent="0.25">
      <c r="A172" s="25" t="s">
        <v>175</v>
      </c>
      <c r="B172" s="19">
        <v>1.25</v>
      </c>
      <c r="C172" s="24">
        <f t="shared" si="10"/>
        <v>31.75</v>
      </c>
      <c r="D172" s="19">
        <f t="shared" si="12"/>
        <v>1.37</v>
      </c>
      <c r="E172" s="20">
        <f t="shared" si="11"/>
        <v>34.798000000000002</v>
      </c>
      <c r="F172" s="19">
        <v>1.5</v>
      </c>
      <c r="G172" s="24">
        <f t="shared" si="13"/>
        <v>38.099999999999994</v>
      </c>
      <c r="H172" s="19">
        <v>0.06</v>
      </c>
      <c r="I172" s="24">
        <v>1.52</v>
      </c>
      <c r="J172" s="20">
        <v>10.27</v>
      </c>
      <c r="K172" s="21"/>
      <c r="L172" s="22">
        <v>55</v>
      </c>
      <c r="M172" s="22">
        <v>100</v>
      </c>
      <c r="N172" s="13"/>
    </row>
    <row r="173" spans="1:14" x14ac:dyDescent="0.25">
      <c r="A173" s="25" t="s">
        <v>176</v>
      </c>
      <c r="B173" s="19">
        <v>1.35</v>
      </c>
      <c r="C173" s="24">
        <f t="shared" si="10"/>
        <v>34.29</v>
      </c>
      <c r="D173" s="19">
        <f t="shared" si="12"/>
        <v>1.4700000000000002</v>
      </c>
      <c r="E173" s="20">
        <f t="shared" si="11"/>
        <v>37.338000000000001</v>
      </c>
      <c r="F173" s="19">
        <v>1.5</v>
      </c>
      <c r="G173" s="24">
        <f t="shared" si="13"/>
        <v>38.099999999999994</v>
      </c>
      <c r="H173" s="19">
        <v>0.06</v>
      </c>
      <c r="I173" s="24">
        <v>1.52</v>
      </c>
      <c r="J173" s="20">
        <v>11.31</v>
      </c>
      <c r="K173" s="23"/>
      <c r="L173" s="22">
        <v>55</v>
      </c>
      <c r="M173" s="22">
        <v>100</v>
      </c>
      <c r="N173" s="13"/>
    </row>
    <row r="174" spans="1:14" x14ac:dyDescent="0.25">
      <c r="A174" s="25" t="s">
        <v>177</v>
      </c>
      <c r="B174" s="19">
        <v>1.35</v>
      </c>
      <c r="C174" s="24">
        <f t="shared" si="10"/>
        <v>34.29</v>
      </c>
      <c r="D174" s="19">
        <f t="shared" si="12"/>
        <v>1.4700000000000002</v>
      </c>
      <c r="E174" s="20">
        <f t="shared" si="11"/>
        <v>37.338000000000001</v>
      </c>
      <c r="F174" s="19">
        <v>1.75</v>
      </c>
      <c r="G174" s="24">
        <f t="shared" si="13"/>
        <v>44.449999999999996</v>
      </c>
      <c r="H174" s="19">
        <v>0.06</v>
      </c>
      <c r="I174" s="24">
        <v>1.52</v>
      </c>
      <c r="J174" s="20">
        <v>12.59</v>
      </c>
      <c r="K174" s="21"/>
      <c r="L174" s="22">
        <v>55</v>
      </c>
      <c r="M174" s="22">
        <v>100</v>
      </c>
      <c r="N174" s="13"/>
    </row>
    <row r="175" spans="1:14" x14ac:dyDescent="0.25">
      <c r="A175" s="25" t="s">
        <v>178</v>
      </c>
      <c r="B175" s="19">
        <v>1.375</v>
      </c>
      <c r="C175" s="24">
        <f t="shared" si="10"/>
        <v>34.924999999999997</v>
      </c>
      <c r="D175" s="19">
        <f t="shared" si="12"/>
        <v>1.4950000000000001</v>
      </c>
      <c r="E175" s="20">
        <f t="shared" si="11"/>
        <v>37.972999999999999</v>
      </c>
      <c r="F175" s="19">
        <v>1.5</v>
      </c>
      <c r="G175" s="24">
        <f t="shared" si="13"/>
        <v>38.099999999999994</v>
      </c>
      <c r="H175" s="19">
        <v>0.06</v>
      </c>
      <c r="I175" s="24">
        <v>1.52</v>
      </c>
      <c r="J175" s="20">
        <v>11.58</v>
      </c>
      <c r="K175" s="23"/>
      <c r="L175" s="22">
        <v>55</v>
      </c>
      <c r="M175" s="22">
        <v>50</v>
      </c>
      <c r="N175" s="13"/>
    </row>
    <row r="176" spans="1:14" x14ac:dyDescent="0.25">
      <c r="A176" s="25" t="s">
        <v>179</v>
      </c>
      <c r="B176" s="19">
        <v>1.38</v>
      </c>
      <c r="C176" s="24">
        <f t="shared" si="10"/>
        <v>35.051999999999992</v>
      </c>
      <c r="D176" s="19">
        <f t="shared" si="12"/>
        <v>1.5</v>
      </c>
      <c r="E176" s="20">
        <f t="shared" si="11"/>
        <v>38.099999999999994</v>
      </c>
      <c r="F176" s="19">
        <v>1</v>
      </c>
      <c r="G176" s="24">
        <f t="shared" si="13"/>
        <v>25.4</v>
      </c>
      <c r="H176" s="19">
        <v>0.06</v>
      </c>
      <c r="I176" s="24">
        <v>1.52</v>
      </c>
      <c r="J176" s="20">
        <v>9.01</v>
      </c>
      <c r="K176" s="21"/>
      <c r="L176" s="22">
        <v>55</v>
      </c>
      <c r="M176" s="22">
        <v>50</v>
      </c>
      <c r="N176" s="13"/>
    </row>
    <row r="177" spans="1:14" x14ac:dyDescent="0.25">
      <c r="A177" s="25" t="s">
        <v>180</v>
      </c>
      <c r="B177" s="19">
        <v>1.38</v>
      </c>
      <c r="C177" s="24">
        <f t="shared" si="10"/>
        <v>35.051999999999992</v>
      </c>
      <c r="D177" s="19">
        <f t="shared" si="12"/>
        <v>1.5</v>
      </c>
      <c r="E177" s="20">
        <f t="shared" si="11"/>
        <v>38.099999999999994</v>
      </c>
      <c r="F177" s="19">
        <v>1.5</v>
      </c>
      <c r="G177" s="24">
        <f t="shared" si="13"/>
        <v>38.099999999999994</v>
      </c>
      <c r="H177" s="19">
        <v>0.06</v>
      </c>
      <c r="I177" s="24">
        <v>1.52</v>
      </c>
      <c r="J177" s="20">
        <v>11.63</v>
      </c>
      <c r="K177" s="23"/>
      <c r="L177" s="22">
        <v>55</v>
      </c>
      <c r="M177" s="22">
        <v>50</v>
      </c>
      <c r="N177" s="13"/>
    </row>
    <row r="178" spans="1:14" x14ac:dyDescent="0.25">
      <c r="A178" s="25" t="s">
        <v>181</v>
      </c>
      <c r="B178" s="19">
        <v>1.5</v>
      </c>
      <c r="C178" s="24">
        <f t="shared" si="10"/>
        <v>38.099999999999994</v>
      </c>
      <c r="D178" s="19">
        <f t="shared" si="12"/>
        <v>1.62</v>
      </c>
      <c r="E178" s="20">
        <f t="shared" si="11"/>
        <v>41.148000000000003</v>
      </c>
      <c r="F178" s="19">
        <v>1</v>
      </c>
      <c r="G178" s="24">
        <f t="shared" si="13"/>
        <v>25.4</v>
      </c>
      <c r="H178" s="19">
        <v>0.06</v>
      </c>
      <c r="I178" s="24">
        <v>1.52</v>
      </c>
      <c r="J178" s="20">
        <v>10.1</v>
      </c>
      <c r="K178" s="21"/>
      <c r="L178" s="22">
        <v>55</v>
      </c>
      <c r="M178" s="22">
        <v>50</v>
      </c>
      <c r="N178" s="13"/>
    </row>
    <row r="179" spans="1:14" x14ac:dyDescent="0.25">
      <c r="A179" s="25" t="s">
        <v>182</v>
      </c>
      <c r="B179" s="19">
        <v>1.5</v>
      </c>
      <c r="C179" s="24">
        <f t="shared" si="10"/>
        <v>38.099999999999994</v>
      </c>
      <c r="D179" s="19">
        <f t="shared" si="12"/>
        <v>1.62</v>
      </c>
      <c r="E179" s="20">
        <f t="shared" si="11"/>
        <v>41.148000000000003</v>
      </c>
      <c r="F179" s="19">
        <v>1.5</v>
      </c>
      <c r="G179" s="24">
        <f t="shared" si="13"/>
        <v>38.099999999999994</v>
      </c>
      <c r="H179" s="19">
        <v>0.06</v>
      </c>
      <c r="I179" s="24">
        <v>1.52</v>
      </c>
      <c r="J179" s="20">
        <v>12.94</v>
      </c>
      <c r="K179" s="23"/>
      <c r="L179" s="22">
        <v>55</v>
      </c>
      <c r="M179" s="22">
        <v>50</v>
      </c>
      <c r="N179" s="13"/>
    </row>
    <row r="180" spans="1:14" x14ac:dyDescent="0.25">
      <c r="A180" s="25" t="s">
        <v>183</v>
      </c>
      <c r="B180" s="19">
        <v>1.5</v>
      </c>
      <c r="C180" s="24">
        <f t="shared" si="10"/>
        <v>38.099999999999994</v>
      </c>
      <c r="D180" s="19">
        <f t="shared" si="12"/>
        <v>1.62</v>
      </c>
      <c r="E180" s="20">
        <f t="shared" si="11"/>
        <v>41.148000000000003</v>
      </c>
      <c r="F180" s="19">
        <v>1.75</v>
      </c>
      <c r="G180" s="24">
        <f t="shared" si="13"/>
        <v>44.449999999999996</v>
      </c>
      <c r="H180" s="19">
        <v>0.06</v>
      </c>
      <c r="I180" s="24">
        <v>1.52</v>
      </c>
      <c r="J180" s="20">
        <v>14.36</v>
      </c>
      <c r="K180" s="21"/>
      <c r="L180" s="22">
        <v>55</v>
      </c>
      <c r="M180" s="22">
        <v>50</v>
      </c>
      <c r="N180" s="13"/>
    </row>
    <row r="181" spans="1:14" x14ac:dyDescent="0.25">
      <c r="A181" s="25" t="s">
        <v>184</v>
      </c>
      <c r="B181" s="19">
        <v>1.625</v>
      </c>
      <c r="C181" s="24">
        <f t="shared" si="10"/>
        <v>41.274999999999999</v>
      </c>
      <c r="D181" s="19">
        <f t="shared" si="12"/>
        <v>1.7450000000000001</v>
      </c>
      <c r="E181" s="20">
        <f t="shared" si="11"/>
        <v>44.323</v>
      </c>
      <c r="F181" s="19">
        <v>2</v>
      </c>
      <c r="G181" s="24">
        <f t="shared" si="13"/>
        <v>50.8</v>
      </c>
      <c r="H181" s="19">
        <v>0.06</v>
      </c>
      <c r="I181" s="24">
        <v>1.52</v>
      </c>
      <c r="J181" s="20">
        <v>17.43</v>
      </c>
      <c r="K181" s="23"/>
      <c r="L181" s="22">
        <v>55</v>
      </c>
      <c r="M181" s="22">
        <v>50</v>
      </c>
      <c r="N181" s="13"/>
    </row>
    <row r="182" spans="1:14" x14ac:dyDescent="0.25">
      <c r="A182" s="25" t="s">
        <v>185</v>
      </c>
      <c r="B182" s="19">
        <v>1.75</v>
      </c>
      <c r="C182" s="24">
        <f t="shared" si="10"/>
        <v>44.449999999999996</v>
      </c>
      <c r="D182" s="19">
        <f t="shared" si="12"/>
        <v>1.87</v>
      </c>
      <c r="E182" s="20">
        <f t="shared" si="11"/>
        <v>47.497999999999998</v>
      </c>
      <c r="F182" s="19">
        <v>1.5</v>
      </c>
      <c r="G182" s="24">
        <f t="shared" si="13"/>
        <v>38.099999999999994</v>
      </c>
      <c r="H182" s="19">
        <v>0.06</v>
      </c>
      <c r="I182" s="24">
        <v>1.52</v>
      </c>
      <c r="J182" s="20">
        <v>15.84</v>
      </c>
      <c r="K182" s="21"/>
      <c r="L182" s="22">
        <v>55</v>
      </c>
      <c r="M182" s="22">
        <v>50</v>
      </c>
      <c r="N182" s="13"/>
    </row>
    <row r="183" spans="1:14" x14ac:dyDescent="0.25">
      <c r="A183" s="25" t="s">
        <v>186</v>
      </c>
      <c r="B183" s="19">
        <v>1.75</v>
      </c>
      <c r="C183" s="24">
        <f t="shared" si="10"/>
        <v>44.449999999999996</v>
      </c>
      <c r="D183" s="19">
        <f t="shared" si="12"/>
        <v>1.87</v>
      </c>
      <c r="E183" s="20">
        <f t="shared" si="11"/>
        <v>47.497999999999998</v>
      </c>
      <c r="F183" s="19">
        <v>2</v>
      </c>
      <c r="G183" s="24">
        <f t="shared" si="13"/>
        <v>50.8</v>
      </c>
      <c r="H183" s="19">
        <v>0.06</v>
      </c>
      <c r="I183" s="24">
        <v>1.52</v>
      </c>
      <c r="J183" s="20">
        <v>19.13</v>
      </c>
      <c r="K183" s="23"/>
      <c r="L183" s="22">
        <v>55</v>
      </c>
      <c r="M183" s="22">
        <v>50</v>
      </c>
      <c r="N183" s="13"/>
    </row>
    <row r="184" spans="1:14" x14ac:dyDescent="0.25">
      <c r="A184" s="25" t="s">
        <v>187</v>
      </c>
      <c r="B184" s="19">
        <v>1.875</v>
      </c>
      <c r="C184" s="24">
        <f t="shared" si="10"/>
        <v>47.625</v>
      </c>
      <c r="D184" s="19">
        <f t="shared" si="12"/>
        <v>1.9950000000000001</v>
      </c>
      <c r="E184" s="20">
        <f t="shared" si="11"/>
        <v>50.673000000000002</v>
      </c>
      <c r="F184" s="19">
        <v>1.5</v>
      </c>
      <c r="G184" s="24">
        <f t="shared" si="13"/>
        <v>38.099999999999994</v>
      </c>
      <c r="H184" s="19">
        <v>0.06</v>
      </c>
      <c r="I184" s="24">
        <v>1.52</v>
      </c>
      <c r="J184" s="20">
        <v>17.37</v>
      </c>
      <c r="K184" s="21"/>
      <c r="L184" s="22">
        <v>55</v>
      </c>
      <c r="M184" s="22">
        <v>50</v>
      </c>
      <c r="N184" s="13"/>
    </row>
    <row r="185" spans="1:14" x14ac:dyDescent="0.25">
      <c r="A185" s="25" t="s">
        <v>188</v>
      </c>
      <c r="B185" s="19">
        <v>1.875</v>
      </c>
      <c r="C185" s="24">
        <f t="shared" si="10"/>
        <v>47.625</v>
      </c>
      <c r="D185" s="19">
        <f t="shared" si="12"/>
        <v>1.9950000000000001</v>
      </c>
      <c r="E185" s="20">
        <f t="shared" si="11"/>
        <v>50.673000000000002</v>
      </c>
      <c r="F185" s="19">
        <v>2</v>
      </c>
      <c r="G185" s="24">
        <f t="shared" si="13"/>
        <v>50.8</v>
      </c>
      <c r="H185" s="19">
        <v>0.06</v>
      </c>
      <c r="I185" s="24">
        <v>1.52</v>
      </c>
      <c r="J185" s="20">
        <v>20.89</v>
      </c>
      <c r="K185" s="23"/>
      <c r="L185" s="22">
        <v>55</v>
      </c>
      <c r="M185" s="22">
        <v>50</v>
      </c>
      <c r="N185" s="13"/>
    </row>
    <row r="186" spans="1:14" x14ac:dyDescent="0.25">
      <c r="A186" s="25" t="s">
        <v>189</v>
      </c>
      <c r="B186" s="19">
        <v>2</v>
      </c>
      <c r="C186" s="24">
        <f t="shared" si="10"/>
        <v>50.8</v>
      </c>
      <c r="D186" s="19">
        <f t="shared" si="12"/>
        <v>2.12</v>
      </c>
      <c r="E186" s="20">
        <f t="shared" si="11"/>
        <v>53.847999999999999</v>
      </c>
      <c r="F186" s="19">
        <v>1</v>
      </c>
      <c r="G186" s="24">
        <f t="shared" si="13"/>
        <v>25.4</v>
      </c>
      <c r="H186" s="19">
        <v>0.06</v>
      </c>
      <c r="I186" s="24">
        <v>1.52</v>
      </c>
      <c r="J186" s="20">
        <v>15.21</v>
      </c>
      <c r="K186" s="21"/>
      <c r="L186" s="22">
        <v>55</v>
      </c>
      <c r="M186" s="22">
        <v>50</v>
      </c>
      <c r="N186" s="13"/>
    </row>
    <row r="187" spans="1:14" x14ac:dyDescent="0.25">
      <c r="A187" s="25" t="s">
        <v>190</v>
      </c>
      <c r="B187" s="19">
        <v>2</v>
      </c>
      <c r="C187" s="24">
        <f t="shared" si="10"/>
        <v>50.8</v>
      </c>
      <c r="D187" s="19">
        <f t="shared" si="12"/>
        <v>2.12</v>
      </c>
      <c r="E187" s="20">
        <f t="shared" si="11"/>
        <v>53.847999999999999</v>
      </c>
      <c r="F187" s="19">
        <v>2</v>
      </c>
      <c r="G187" s="24">
        <f t="shared" si="13"/>
        <v>50.8</v>
      </c>
      <c r="H187" s="19">
        <v>0.06</v>
      </c>
      <c r="I187" s="24">
        <v>1.52</v>
      </c>
      <c r="J187" s="20">
        <v>22.71</v>
      </c>
      <c r="K187" s="23"/>
      <c r="L187" s="22">
        <v>55</v>
      </c>
      <c r="M187" s="22">
        <v>25</v>
      </c>
      <c r="N187" s="13"/>
    </row>
    <row r="188" spans="1:14" x14ac:dyDescent="0.25">
      <c r="A188" s="18" t="s">
        <v>191</v>
      </c>
      <c r="B188" s="19">
        <v>2.105</v>
      </c>
      <c r="C188" s="24">
        <f t="shared" si="10"/>
        <v>53.466999999999999</v>
      </c>
      <c r="D188" s="19">
        <f t="shared" si="12"/>
        <v>2.2250000000000001</v>
      </c>
      <c r="E188" s="20">
        <f t="shared" si="11"/>
        <v>56.515000000000001</v>
      </c>
      <c r="F188" s="19">
        <v>2</v>
      </c>
      <c r="G188" s="24">
        <f t="shared" si="13"/>
        <v>50.8</v>
      </c>
      <c r="H188" s="19">
        <v>0.06</v>
      </c>
      <c r="I188" s="24">
        <v>1.52</v>
      </c>
      <c r="J188" s="20">
        <v>24.28</v>
      </c>
      <c r="K188" s="21"/>
      <c r="L188" s="22">
        <v>55</v>
      </c>
      <c r="M188" s="22">
        <v>25</v>
      </c>
      <c r="N188" s="13"/>
    </row>
  </sheetData>
  <mergeCells count="6">
    <mergeCell ref="L3:M3"/>
    <mergeCell ref="A3:A4"/>
    <mergeCell ref="B3:C3"/>
    <mergeCell ref="D3:E3"/>
    <mergeCell ref="F3:G3"/>
    <mergeCell ref="H3:I3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K133"/>
  <sheetViews>
    <sheetView workbookViewId="0">
      <pane ySplit="5" topLeftCell="A90" activePane="bottomLeft" state="frozen"/>
      <selection pane="bottomLeft" activeCell="A6" sqref="A6:XFD6"/>
    </sheetView>
  </sheetViews>
  <sheetFormatPr baseColWidth="10" defaultColWidth="10" defaultRowHeight="15.75" x14ac:dyDescent="0.25"/>
  <cols>
    <col min="1" max="1" width="16.28515625" style="27" customWidth="1"/>
    <col min="2" max="2" width="7.28515625" style="28" customWidth="1"/>
    <col min="3" max="3" width="11.28515625" style="29" customWidth="1"/>
    <col min="4" max="4" width="7.28515625" style="30" customWidth="1"/>
    <col min="5" max="5" width="7.28515625" style="29" customWidth="1"/>
    <col min="6" max="6" width="7.28515625" style="30" customWidth="1"/>
    <col min="7" max="7" width="7.28515625" style="29" customWidth="1"/>
    <col min="8" max="8" width="8.42578125" style="31" customWidth="1"/>
    <col min="9" max="9" width="5.42578125" style="1" customWidth="1"/>
    <col min="10" max="16384" width="10" style="1"/>
  </cols>
  <sheetData>
    <row r="1" spans="1:11" ht="48.75" customHeight="1" x14ac:dyDescent="0.25"/>
    <row r="2" spans="1:11" ht="14.25" customHeight="1" x14ac:dyDescent="0.25"/>
    <row r="3" spans="1:11" ht="15.75" customHeight="1" x14ac:dyDescent="0.25">
      <c r="A3" s="51" t="s">
        <v>196</v>
      </c>
      <c r="B3" s="52" t="s">
        <v>197</v>
      </c>
      <c r="C3" s="52"/>
      <c r="D3" s="52" t="s">
        <v>198</v>
      </c>
      <c r="E3" s="52"/>
      <c r="F3" s="52" t="s">
        <v>2</v>
      </c>
      <c r="G3" s="52"/>
      <c r="H3" s="11" t="s">
        <v>194</v>
      </c>
      <c r="J3" s="45" t="s">
        <v>192</v>
      </c>
      <c r="K3" s="46"/>
    </row>
    <row r="4" spans="1:11" ht="31.9" customHeight="1" x14ac:dyDescent="0.25">
      <c r="A4" s="51"/>
      <c r="B4" s="43" t="s">
        <v>4</v>
      </c>
      <c r="C4" s="32" t="s">
        <v>5</v>
      </c>
      <c r="D4" s="43" t="s">
        <v>4</v>
      </c>
      <c r="E4" s="32" t="s">
        <v>5</v>
      </c>
      <c r="F4" s="43" t="s">
        <v>4</v>
      </c>
      <c r="G4" s="32" t="s">
        <v>5</v>
      </c>
      <c r="H4" s="11" t="s">
        <v>6</v>
      </c>
      <c r="J4" s="33" t="s">
        <v>7</v>
      </c>
      <c r="K4" s="16" t="s">
        <v>193</v>
      </c>
    </row>
    <row r="5" spans="1:11" x14ac:dyDescent="0.25">
      <c r="A5" s="42" t="s">
        <v>199</v>
      </c>
      <c r="B5" s="38">
        <v>6.3E-2</v>
      </c>
      <c r="C5" s="44">
        <f>B5*25.4</f>
        <v>1.6001999999999998</v>
      </c>
      <c r="D5" s="39">
        <v>1.6E-2</v>
      </c>
      <c r="E5" s="44">
        <f>D5*25.4</f>
        <v>0.40639999999999998</v>
      </c>
      <c r="F5" s="39">
        <v>0.625</v>
      </c>
      <c r="G5" s="44">
        <f>F5*25.4</f>
        <v>15.875</v>
      </c>
      <c r="H5" s="20">
        <v>0.02</v>
      </c>
      <c r="I5" s="40"/>
      <c r="J5" s="41">
        <v>60</v>
      </c>
      <c r="K5" s="41">
        <v>1000</v>
      </c>
    </row>
    <row r="6" spans="1:11" x14ac:dyDescent="0.25">
      <c r="A6" s="42" t="s">
        <v>200</v>
      </c>
      <c r="B6" s="38">
        <v>7.8E-2</v>
      </c>
      <c r="C6" s="44">
        <f t="shared" ref="C6:C132" si="0">B6*25.4</f>
        <v>1.9811999999999999</v>
      </c>
      <c r="D6" s="39">
        <v>0.02</v>
      </c>
      <c r="E6" s="44">
        <f t="shared" ref="E6:E132" si="1">D6*25.4</f>
        <v>0.50800000000000001</v>
      </c>
      <c r="F6" s="39">
        <v>0.75</v>
      </c>
      <c r="G6" s="44">
        <f t="shared" ref="G6:G132" si="2">F6*25.4</f>
        <v>19.049999999999997</v>
      </c>
      <c r="H6" s="20">
        <v>0.03</v>
      </c>
      <c r="I6" s="40"/>
      <c r="J6" s="41">
        <v>60</v>
      </c>
      <c r="K6" s="41">
        <v>1000</v>
      </c>
    </row>
    <row r="7" spans="1:11" x14ac:dyDescent="0.25">
      <c r="A7" s="42" t="s">
        <v>201</v>
      </c>
      <c r="B7" s="38">
        <v>7.8E-2</v>
      </c>
      <c r="C7" s="44">
        <f t="shared" si="0"/>
        <v>1.9811999999999999</v>
      </c>
      <c r="D7" s="39">
        <v>0.02</v>
      </c>
      <c r="E7" s="44">
        <f t="shared" si="1"/>
        <v>0.50800000000000001</v>
      </c>
      <c r="F7" s="39">
        <v>1</v>
      </c>
      <c r="G7" s="44">
        <f t="shared" si="2"/>
        <v>25.4</v>
      </c>
      <c r="H7" s="20">
        <v>0.04</v>
      </c>
      <c r="I7" s="40"/>
      <c r="J7" s="41">
        <v>60</v>
      </c>
      <c r="K7" s="41">
        <v>1000</v>
      </c>
    </row>
    <row r="8" spans="1:11" x14ac:dyDescent="0.25">
      <c r="A8" s="42" t="s">
        <v>202</v>
      </c>
      <c r="B8" s="38">
        <v>0.1</v>
      </c>
      <c r="C8" s="44">
        <f t="shared" si="0"/>
        <v>2.54</v>
      </c>
      <c r="D8" s="39">
        <v>3.2000000000000001E-2</v>
      </c>
      <c r="E8" s="44">
        <f t="shared" si="1"/>
        <v>0.81279999999999997</v>
      </c>
      <c r="F8" s="39">
        <v>0.625</v>
      </c>
      <c r="G8" s="44">
        <f t="shared" si="2"/>
        <v>15.875</v>
      </c>
      <c r="H8" s="20">
        <v>0.05</v>
      </c>
      <c r="I8" s="40"/>
      <c r="J8" s="41">
        <v>60</v>
      </c>
      <c r="K8" s="41">
        <v>1000</v>
      </c>
    </row>
    <row r="9" spans="1:11" x14ac:dyDescent="0.25">
      <c r="A9" s="42" t="s">
        <v>203</v>
      </c>
      <c r="B9" s="38">
        <v>0.1</v>
      </c>
      <c r="C9" s="44">
        <f t="shared" si="0"/>
        <v>2.54</v>
      </c>
      <c r="D9" s="39">
        <v>3.2000000000000001E-2</v>
      </c>
      <c r="E9" s="44">
        <f t="shared" si="1"/>
        <v>0.81279999999999997</v>
      </c>
      <c r="F9" s="39">
        <v>1</v>
      </c>
      <c r="G9" s="44">
        <f t="shared" si="2"/>
        <v>25.4</v>
      </c>
      <c r="H9" s="20">
        <v>7.0000000000000007E-2</v>
      </c>
      <c r="I9" s="40"/>
      <c r="J9" s="41">
        <v>60</v>
      </c>
      <c r="K9" s="41">
        <v>1000</v>
      </c>
    </row>
    <row r="10" spans="1:11" x14ac:dyDescent="0.25">
      <c r="A10" s="42" t="s">
        <v>204</v>
      </c>
      <c r="B10" s="38">
        <v>0.125</v>
      </c>
      <c r="C10" s="44">
        <f t="shared" si="0"/>
        <v>3.1749999999999998</v>
      </c>
      <c r="D10" s="39">
        <v>3.1E-2</v>
      </c>
      <c r="E10" s="44">
        <f t="shared" si="1"/>
        <v>0.78739999999999999</v>
      </c>
      <c r="F10" s="39">
        <v>0.625</v>
      </c>
      <c r="G10" s="44">
        <f t="shared" si="2"/>
        <v>15.875</v>
      </c>
      <c r="H10" s="20">
        <v>0.06</v>
      </c>
      <c r="I10" s="40"/>
      <c r="J10" s="41">
        <v>60</v>
      </c>
      <c r="K10" s="41">
        <v>1000</v>
      </c>
    </row>
    <row r="11" spans="1:11" x14ac:dyDescent="0.25">
      <c r="A11" s="42" t="s">
        <v>205</v>
      </c>
      <c r="B11" s="38">
        <v>0.125</v>
      </c>
      <c r="C11" s="44">
        <f t="shared" si="0"/>
        <v>3.1749999999999998</v>
      </c>
      <c r="D11" s="39">
        <v>6.3E-2</v>
      </c>
      <c r="E11" s="44">
        <f t="shared" si="1"/>
        <v>1.6001999999999998</v>
      </c>
      <c r="F11" s="39">
        <v>0.625</v>
      </c>
      <c r="G11" s="44">
        <f t="shared" si="2"/>
        <v>15.875</v>
      </c>
      <c r="H11" s="20">
        <v>0.09</v>
      </c>
      <c r="I11" s="40"/>
      <c r="J11" s="41">
        <v>60</v>
      </c>
      <c r="K11" s="41">
        <v>1000</v>
      </c>
    </row>
    <row r="12" spans="1:11" x14ac:dyDescent="0.25">
      <c r="A12" s="42" t="s">
        <v>206</v>
      </c>
      <c r="B12" s="38">
        <f>3.7/25.4</f>
        <v>0.1456692913385827</v>
      </c>
      <c r="C12" s="44">
        <f t="shared" si="0"/>
        <v>3.7</v>
      </c>
      <c r="D12" s="39">
        <f>3.4/25.4</f>
        <v>0.13385826771653545</v>
      </c>
      <c r="E12" s="44">
        <v>3.4</v>
      </c>
      <c r="F12" s="39">
        <f>7/25.4</f>
        <v>0.27559055118110237</v>
      </c>
      <c r="G12" s="44">
        <v>7</v>
      </c>
      <c r="H12" s="20">
        <v>0.08</v>
      </c>
      <c r="I12" s="40"/>
      <c r="J12" s="41">
        <v>55</v>
      </c>
      <c r="K12" s="41">
        <v>1000</v>
      </c>
    </row>
    <row r="13" spans="1:11" x14ac:dyDescent="0.25">
      <c r="A13" s="42" t="s">
        <v>207</v>
      </c>
      <c r="B13" s="38">
        <v>0.17699999999999999</v>
      </c>
      <c r="C13" s="44">
        <f t="shared" si="0"/>
        <v>4.4957999999999991</v>
      </c>
      <c r="D13" s="39">
        <v>5.8999999999999997E-2</v>
      </c>
      <c r="E13" s="44">
        <f t="shared" si="1"/>
        <v>1.4985999999999999</v>
      </c>
      <c r="F13" s="39">
        <v>0.59099999999999997</v>
      </c>
      <c r="G13" s="44">
        <f t="shared" si="2"/>
        <v>15.011399999999998</v>
      </c>
      <c r="H13" s="20">
        <v>0.14000000000000001</v>
      </c>
      <c r="I13" s="40"/>
      <c r="J13" s="41">
        <v>55</v>
      </c>
      <c r="K13" s="41">
        <v>1000</v>
      </c>
    </row>
    <row r="14" spans="1:11" x14ac:dyDescent="0.25">
      <c r="A14" s="42" t="s">
        <v>208</v>
      </c>
      <c r="B14" s="38">
        <v>0.187</v>
      </c>
      <c r="C14" s="44">
        <f t="shared" si="0"/>
        <v>4.7497999999999996</v>
      </c>
      <c r="D14" s="39">
        <v>0.11</v>
      </c>
      <c r="E14" s="44">
        <f t="shared" si="1"/>
        <v>2.794</v>
      </c>
      <c r="F14" s="39">
        <v>0.39400000000000002</v>
      </c>
      <c r="G14" s="44">
        <f t="shared" si="2"/>
        <v>10.0076</v>
      </c>
      <c r="H14" s="20">
        <v>0.14000000000000001</v>
      </c>
      <c r="I14" s="40"/>
      <c r="J14" s="41">
        <v>55</v>
      </c>
      <c r="K14" s="41">
        <v>1000</v>
      </c>
    </row>
    <row r="15" spans="1:11" x14ac:dyDescent="0.25">
      <c r="A15" s="42" t="s">
        <v>209</v>
      </c>
      <c r="B15" s="38">
        <v>0.187</v>
      </c>
      <c r="C15" s="44">
        <f t="shared" si="0"/>
        <v>4.7497999999999996</v>
      </c>
      <c r="D15" s="39">
        <v>6.3E-2</v>
      </c>
      <c r="E15" s="44">
        <f t="shared" si="1"/>
        <v>1.6001999999999998</v>
      </c>
      <c r="F15" s="39">
        <v>0.625</v>
      </c>
      <c r="G15" s="44">
        <f t="shared" si="2"/>
        <v>15.875</v>
      </c>
      <c r="H15" s="20">
        <v>0.16</v>
      </c>
      <c r="I15" s="40"/>
      <c r="J15" s="41">
        <v>55</v>
      </c>
      <c r="K15" s="41">
        <v>1000</v>
      </c>
    </row>
    <row r="16" spans="1:11" x14ac:dyDescent="0.25">
      <c r="A16" s="42" t="s">
        <v>210</v>
      </c>
      <c r="B16" s="38">
        <v>0.187</v>
      </c>
      <c r="C16" s="44">
        <f t="shared" si="0"/>
        <v>4.7497999999999996</v>
      </c>
      <c r="D16" s="39">
        <v>6.3E-2</v>
      </c>
      <c r="E16" s="44">
        <f t="shared" si="1"/>
        <v>1.6001999999999998</v>
      </c>
      <c r="F16" s="39">
        <v>0.75</v>
      </c>
      <c r="G16" s="44">
        <f t="shared" si="2"/>
        <v>19.049999999999997</v>
      </c>
      <c r="H16" s="20">
        <v>0.19</v>
      </c>
      <c r="I16" s="40"/>
      <c r="J16" s="41">
        <v>55</v>
      </c>
      <c r="K16" s="41">
        <v>1000</v>
      </c>
    </row>
    <row r="17" spans="1:11" x14ac:dyDescent="0.25">
      <c r="A17" s="42" t="s">
        <v>211</v>
      </c>
      <c r="B17" s="38">
        <v>0.187</v>
      </c>
      <c r="C17" s="44">
        <f t="shared" si="0"/>
        <v>4.7497999999999996</v>
      </c>
      <c r="D17" s="39">
        <v>6.3E-2</v>
      </c>
      <c r="E17" s="44">
        <f t="shared" si="1"/>
        <v>1.6001999999999998</v>
      </c>
      <c r="F17" s="39">
        <v>1</v>
      </c>
      <c r="G17" s="44">
        <f t="shared" si="2"/>
        <v>25.4</v>
      </c>
      <c r="H17" s="20">
        <v>0.26</v>
      </c>
      <c r="I17" s="40"/>
      <c r="J17" s="41">
        <v>60</v>
      </c>
      <c r="K17" s="41">
        <v>1000</v>
      </c>
    </row>
    <row r="18" spans="1:11" x14ac:dyDescent="0.25">
      <c r="A18" s="42" t="s">
        <v>212</v>
      </c>
      <c r="B18" s="38">
        <v>0.188</v>
      </c>
      <c r="C18" s="44">
        <f>B18*25.4</f>
        <v>4.7751999999999999</v>
      </c>
      <c r="D18" s="39">
        <v>4.7E-2</v>
      </c>
      <c r="E18" s="44">
        <f>D18*25.4</f>
        <v>1.1938</v>
      </c>
      <c r="F18" s="39">
        <v>2.2000000000000002</v>
      </c>
      <c r="G18" s="44">
        <f>F18*25.4</f>
        <v>55.88</v>
      </c>
      <c r="H18" s="20">
        <v>0.52</v>
      </c>
      <c r="I18" s="40"/>
      <c r="J18" s="41">
        <v>60</v>
      </c>
      <c r="K18" s="41">
        <v>1000</v>
      </c>
    </row>
    <row r="19" spans="1:11" ht="15" customHeight="1" x14ac:dyDescent="0.25">
      <c r="A19" s="42" t="s">
        <v>213</v>
      </c>
      <c r="B19" s="38">
        <v>0.19700000000000001</v>
      </c>
      <c r="C19" s="44">
        <f>B19*25.4</f>
        <v>5.0038</v>
      </c>
      <c r="D19" s="39">
        <v>4.7E-2</v>
      </c>
      <c r="E19" s="44">
        <f>D19*25.4</f>
        <v>1.1938</v>
      </c>
      <c r="F19" s="39">
        <v>1.0980000000000001</v>
      </c>
      <c r="G19" s="44">
        <f>F19*25.4</f>
        <v>27.889199999999999</v>
      </c>
      <c r="H19" s="20">
        <v>0.28000000000000003</v>
      </c>
      <c r="I19" s="40"/>
      <c r="J19" s="41">
        <v>55</v>
      </c>
      <c r="K19" s="41">
        <v>1000</v>
      </c>
    </row>
    <row r="20" spans="1:11" x14ac:dyDescent="0.25">
      <c r="A20" s="42" t="s">
        <v>214</v>
      </c>
      <c r="B20" s="38">
        <v>0.2</v>
      </c>
      <c r="C20" s="44">
        <f t="shared" si="0"/>
        <v>5.08</v>
      </c>
      <c r="D20" s="39">
        <v>6.3E-2</v>
      </c>
      <c r="E20" s="44">
        <f t="shared" si="1"/>
        <v>1.6001999999999998</v>
      </c>
      <c r="F20" s="39">
        <v>0.75</v>
      </c>
      <c r="G20" s="44">
        <f t="shared" si="2"/>
        <v>19.049999999999997</v>
      </c>
      <c r="H20" s="20">
        <v>0.21</v>
      </c>
      <c r="I20" s="40"/>
      <c r="J20" s="41">
        <v>55</v>
      </c>
      <c r="K20" s="41">
        <v>1000</v>
      </c>
    </row>
    <row r="21" spans="1:11" x14ac:dyDescent="0.25">
      <c r="A21" s="42" t="s">
        <v>215</v>
      </c>
      <c r="B21" s="38">
        <v>0.216</v>
      </c>
      <c r="C21" s="44">
        <f t="shared" si="0"/>
        <v>5.4863999999999997</v>
      </c>
      <c r="D21" s="39">
        <v>4.7E-2</v>
      </c>
      <c r="E21" s="44">
        <f t="shared" si="1"/>
        <v>1.1938</v>
      </c>
      <c r="F21" s="39">
        <v>1.5</v>
      </c>
      <c r="G21" s="44">
        <f t="shared" si="2"/>
        <v>38.099999999999994</v>
      </c>
      <c r="H21" s="20">
        <v>0.45</v>
      </c>
      <c r="I21" s="40"/>
      <c r="J21" s="41">
        <v>55</v>
      </c>
      <c r="K21" s="41">
        <v>1000</v>
      </c>
    </row>
    <row r="22" spans="1:11" x14ac:dyDescent="0.25">
      <c r="A22" s="42" t="s">
        <v>216</v>
      </c>
      <c r="B22" s="38">
        <v>0.218</v>
      </c>
      <c r="C22" s="44">
        <f t="shared" si="0"/>
        <v>5.5371999999999995</v>
      </c>
      <c r="D22" s="39">
        <v>0.185</v>
      </c>
      <c r="E22" s="44">
        <f t="shared" si="1"/>
        <v>4.6989999999999998</v>
      </c>
      <c r="F22" s="39">
        <v>0.25</v>
      </c>
      <c r="G22" s="44">
        <f t="shared" si="2"/>
        <v>6.35</v>
      </c>
      <c r="H22" s="20">
        <v>0.15</v>
      </c>
      <c r="I22" s="40"/>
      <c r="J22" s="41">
        <v>55</v>
      </c>
      <c r="K22" s="41">
        <v>1000</v>
      </c>
    </row>
    <row r="23" spans="1:11" x14ac:dyDescent="0.25">
      <c r="A23" s="42" t="s">
        <v>217</v>
      </c>
      <c r="B23" s="38">
        <v>0.25</v>
      </c>
      <c r="C23" s="44">
        <f t="shared" si="0"/>
        <v>6.35</v>
      </c>
      <c r="D23" s="39">
        <v>0.125</v>
      </c>
      <c r="E23" s="44">
        <f t="shared" si="1"/>
        <v>3.1749999999999998</v>
      </c>
      <c r="F23" s="39">
        <v>0.75</v>
      </c>
      <c r="G23" s="44">
        <f t="shared" si="2"/>
        <v>19.049999999999997</v>
      </c>
      <c r="H23" s="20">
        <v>0.42</v>
      </c>
      <c r="I23" s="40"/>
      <c r="J23" s="41">
        <v>55</v>
      </c>
      <c r="K23" s="41">
        <v>1000</v>
      </c>
    </row>
    <row r="24" spans="1:11" x14ac:dyDescent="0.25">
      <c r="A24" s="42" t="s">
        <v>218</v>
      </c>
      <c r="B24" s="38">
        <v>0.25</v>
      </c>
      <c r="C24" s="44">
        <f t="shared" si="0"/>
        <v>6.35</v>
      </c>
      <c r="D24" s="39">
        <v>0.125</v>
      </c>
      <c r="E24" s="44">
        <f t="shared" si="1"/>
        <v>3.1749999999999998</v>
      </c>
      <c r="F24" s="39">
        <v>1</v>
      </c>
      <c r="G24" s="44">
        <f t="shared" si="2"/>
        <v>25.4</v>
      </c>
      <c r="H24" s="20">
        <v>0.55000000000000004</v>
      </c>
      <c r="I24" s="40"/>
      <c r="J24" s="41">
        <v>55</v>
      </c>
      <c r="K24" s="41">
        <v>1000</v>
      </c>
    </row>
    <row r="25" spans="1:11" x14ac:dyDescent="0.25">
      <c r="A25" s="42" t="s">
        <v>219</v>
      </c>
      <c r="B25" s="38">
        <v>0.27600000000000002</v>
      </c>
      <c r="C25" s="44">
        <v>7</v>
      </c>
      <c r="D25" s="39">
        <f>5/25.4</f>
        <v>0.19685039370078741</v>
      </c>
      <c r="E25" s="44">
        <v>5</v>
      </c>
      <c r="F25" s="39">
        <f>16/25.4</f>
        <v>0.62992125984251968</v>
      </c>
      <c r="G25" s="44">
        <v>16</v>
      </c>
      <c r="H25" s="20">
        <v>0.54</v>
      </c>
      <c r="I25" s="40"/>
      <c r="J25" s="41">
        <v>55</v>
      </c>
      <c r="K25" s="41">
        <v>1000</v>
      </c>
    </row>
    <row r="26" spans="1:11" x14ac:dyDescent="0.25">
      <c r="A26" s="42" t="s">
        <v>220</v>
      </c>
      <c r="B26" s="38">
        <v>0.27600000000000002</v>
      </c>
      <c r="C26" s="44">
        <v>7</v>
      </c>
      <c r="D26" s="39">
        <v>0.11799999999999999</v>
      </c>
      <c r="E26" s="44">
        <f t="shared" si="1"/>
        <v>2.9971999999999999</v>
      </c>
      <c r="F26" s="39">
        <v>0.78700000000000003</v>
      </c>
      <c r="G26" s="44">
        <f t="shared" si="2"/>
        <v>19.989799999999999</v>
      </c>
      <c r="H26" s="20">
        <v>0.49</v>
      </c>
      <c r="I26" s="40"/>
      <c r="J26" s="41">
        <v>55</v>
      </c>
      <c r="K26" s="41">
        <v>1000</v>
      </c>
    </row>
    <row r="27" spans="1:11" x14ac:dyDescent="0.25">
      <c r="A27" s="42" t="s">
        <v>221</v>
      </c>
      <c r="B27" s="38">
        <v>0.27600000000000002</v>
      </c>
      <c r="C27" s="44">
        <f t="shared" ref="C27" si="3">B27*25.4</f>
        <v>7.0104000000000006</v>
      </c>
      <c r="D27" s="39">
        <v>0.11799999999999999</v>
      </c>
      <c r="E27" s="44">
        <f t="shared" si="1"/>
        <v>2.9971999999999999</v>
      </c>
      <c r="F27" s="39">
        <v>0.98399999999999999</v>
      </c>
      <c r="G27" s="44">
        <f t="shared" si="2"/>
        <v>24.993599999999997</v>
      </c>
      <c r="H27" s="20">
        <v>0.61</v>
      </c>
      <c r="I27" s="40"/>
      <c r="J27" s="41">
        <v>55</v>
      </c>
      <c r="K27" s="41">
        <v>1000</v>
      </c>
    </row>
    <row r="28" spans="1:11" x14ac:dyDescent="0.25">
      <c r="A28" s="42" t="s">
        <v>222</v>
      </c>
      <c r="B28" s="38">
        <v>0.27900000000000003</v>
      </c>
      <c r="C28" s="44">
        <v>7.0866000000000007</v>
      </c>
      <c r="D28" s="39">
        <v>1.6E-2</v>
      </c>
      <c r="E28" s="44">
        <v>0.40639999999999998</v>
      </c>
      <c r="F28" s="39">
        <v>0.98399999999999999</v>
      </c>
      <c r="G28" s="44">
        <v>24.993599999999997</v>
      </c>
      <c r="H28" s="20">
        <v>0.41</v>
      </c>
      <c r="I28" s="40"/>
      <c r="J28" s="41">
        <v>55</v>
      </c>
      <c r="K28" s="41">
        <v>1000</v>
      </c>
    </row>
    <row r="29" spans="1:11" x14ac:dyDescent="0.25">
      <c r="A29" s="42" t="s">
        <v>223</v>
      </c>
      <c r="B29" s="38">
        <v>0.315</v>
      </c>
      <c r="C29" s="44">
        <f t="shared" si="0"/>
        <v>8.0009999999999994</v>
      </c>
      <c r="D29" s="39">
        <v>0.157</v>
      </c>
      <c r="E29" s="44">
        <f t="shared" si="1"/>
        <v>3.9878</v>
      </c>
      <c r="F29" s="39">
        <v>0.78700000000000003</v>
      </c>
      <c r="G29" s="44">
        <f t="shared" si="2"/>
        <v>19.989799999999999</v>
      </c>
      <c r="H29" s="20">
        <v>0.69</v>
      </c>
      <c r="I29" s="40"/>
      <c r="J29" s="41">
        <v>50</v>
      </c>
      <c r="K29" s="41">
        <v>1000</v>
      </c>
    </row>
    <row r="30" spans="1:11" x14ac:dyDescent="0.25">
      <c r="A30" s="42" t="s">
        <v>224</v>
      </c>
      <c r="B30" s="38">
        <v>0.34300000000000003</v>
      </c>
      <c r="C30" s="44">
        <f t="shared" si="0"/>
        <v>8.7122000000000011</v>
      </c>
      <c r="D30" s="39">
        <v>0.188</v>
      </c>
      <c r="E30" s="44">
        <f t="shared" si="1"/>
        <v>4.7751999999999999</v>
      </c>
      <c r="F30" s="39">
        <v>0.625</v>
      </c>
      <c r="G30" s="44">
        <f t="shared" si="2"/>
        <v>15.875</v>
      </c>
      <c r="H30" s="20">
        <v>0.69</v>
      </c>
      <c r="I30" s="40"/>
      <c r="J30" s="41">
        <v>50</v>
      </c>
      <c r="K30" s="41">
        <v>1000</v>
      </c>
    </row>
    <row r="31" spans="1:11" x14ac:dyDescent="0.25">
      <c r="A31" s="42" t="s">
        <v>225</v>
      </c>
      <c r="B31" s="38">
        <v>0.34300000000000003</v>
      </c>
      <c r="C31" s="44">
        <f t="shared" si="0"/>
        <v>8.7122000000000011</v>
      </c>
      <c r="D31" s="39">
        <v>0.188</v>
      </c>
      <c r="E31" s="44">
        <f t="shared" si="1"/>
        <v>4.7751999999999999</v>
      </c>
      <c r="F31" s="39">
        <v>0.75</v>
      </c>
      <c r="G31" s="44">
        <f t="shared" si="2"/>
        <v>19.049999999999997</v>
      </c>
      <c r="H31" s="20">
        <v>0.83</v>
      </c>
      <c r="I31" s="40"/>
      <c r="J31" s="41">
        <v>50</v>
      </c>
      <c r="K31" s="41">
        <v>1000</v>
      </c>
    </row>
    <row r="32" spans="1:11" x14ac:dyDescent="0.25">
      <c r="A32" s="42" t="s">
        <v>226</v>
      </c>
      <c r="B32" s="38">
        <v>0.34300000000000003</v>
      </c>
      <c r="C32" s="44">
        <f t="shared" si="0"/>
        <v>8.7122000000000011</v>
      </c>
      <c r="D32" s="39">
        <v>0.188</v>
      </c>
      <c r="E32" s="44">
        <f t="shared" si="1"/>
        <v>4.7751999999999999</v>
      </c>
      <c r="F32" s="39">
        <v>1</v>
      </c>
      <c r="G32" s="44">
        <f t="shared" si="2"/>
        <v>25.4</v>
      </c>
      <c r="H32" s="20">
        <v>1.1000000000000001</v>
      </c>
      <c r="I32" s="40"/>
      <c r="J32" s="41">
        <v>50</v>
      </c>
      <c r="K32" s="41">
        <v>1000</v>
      </c>
    </row>
    <row r="33" spans="1:11" x14ac:dyDescent="0.25">
      <c r="A33" s="42" t="s">
        <v>227</v>
      </c>
      <c r="B33" s="38">
        <v>0.35399999999999998</v>
      </c>
      <c r="C33" s="44">
        <f t="shared" si="0"/>
        <v>8.9915999999999983</v>
      </c>
      <c r="D33" s="39">
        <f>4.5/25.4</f>
        <v>0.17716535433070868</v>
      </c>
      <c r="E33" s="44">
        <f t="shared" si="1"/>
        <v>4.5</v>
      </c>
      <c r="F33" s="39">
        <v>0.98399999999999999</v>
      </c>
      <c r="G33" s="44">
        <f t="shared" si="2"/>
        <v>24.993599999999997</v>
      </c>
      <c r="H33" s="20">
        <v>1.0900000000000001</v>
      </c>
      <c r="I33" s="40"/>
      <c r="J33" s="41">
        <v>50</v>
      </c>
      <c r="K33" s="41">
        <v>1000</v>
      </c>
    </row>
    <row r="34" spans="1:11" x14ac:dyDescent="0.25">
      <c r="A34" s="42" t="s">
        <v>228</v>
      </c>
      <c r="B34" s="38">
        <v>0.375</v>
      </c>
      <c r="C34" s="44">
        <f t="shared" si="0"/>
        <v>9.5249999999999986</v>
      </c>
      <c r="D34" s="39">
        <v>0.25</v>
      </c>
      <c r="E34" s="44">
        <f t="shared" si="1"/>
        <v>6.35</v>
      </c>
      <c r="F34" s="39">
        <v>0.5</v>
      </c>
      <c r="G34" s="44">
        <f t="shared" si="2"/>
        <v>12.7</v>
      </c>
      <c r="H34" s="20">
        <v>0.75</v>
      </c>
      <c r="I34" s="40"/>
      <c r="J34" s="41">
        <v>50</v>
      </c>
      <c r="K34" s="41">
        <v>500</v>
      </c>
    </row>
    <row r="35" spans="1:11" x14ac:dyDescent="0.25">
      <c r="A35" s="42" t="s">
        <v>229</v>
      </c>
      <c r="B35" s="38">
        <v>0.375</v>
      </c>
      <c r="C35" s="44">
        <f t="shared" si="0"/>
        <v>9.5249999999999986</v>
      </c>
      <c r="D35" s="39">
        <v>0.25</v>
      </c>
      <c r="E35" s="44">
        <f t="shared" si="1"/>
        <v>6.35</v>
      </c>
      <c r="F35" s="39">
        <v>0.75</v>
      </c>
      <c r="G35" s="44">
        <f t="shared" si="2"/>
        <v>19.049999999999997</v>
      </c>
      <c r="H35" s="20">
        <v>1.1299999999999999</v>
      </c>
      <c r="I35" s="40"/>
      <c r="J35" s="41">
        <v>50</v>
      </c>
      <c r="K35" s="41">
        <v>500</v>
      </c>
    </row>
    <row r="36" spans="1:11" x14ac:dyDescent="0.25">
      <c r="A36" s="42" t="s">
        <v>230</v>
      </c>
      <c r="B36" s="38">
        <v>0.375</v>
      </c>
      <c r="C36" s="44">
        <f t="shared" si="0"/>
        <v>9.5249999999999986</v>
      </c>
      <c r="D36" s="39">
        <v>0.25</v>
      </c>
      <c r="E36" s="44">
        <f t="shared" si="1"/>
        <v>6.35</v>
      </c>
      <c r="F36" s="39">
        <v>1</v>
      </c>
      <c r="G36" s="44">
        <f t="shared" si="2"/>
        <v>25.4</v>
      </c>
      <c r="H36" s="20">
        <v>1.5</v>
      </c>
      <c r="I36" s="40"/>
      <c r="J36" s="41">
        <v>50</v>
      </c>
      <c r="K36" s="41">
        <v>500</v>
      </c>
    </row>
    <row r="37" spans="1:11" x14ac:dyDescent="0.25">
      <c r="A37" s="42" t="s">
        <v>231</v>
      </c>
      <c r="B37" s="38">
        <v>0.375</v>
      </c>
      <c r="C37" s="44">
        <f t="shared" si="0"/>
        <v>9.5249999999999986</v>
      </c>
      <c r="D37" s="39">
        <v>0.125</v>
      </c>
      <c r="E37" s="44">
        <f t="shared" si="1"/>
        <v>3.1749999999999998</v>
      </c>
      <c r="F37" s="39">
        <v>1.25</v>
      </c>
      <c r="G37" s="44">
        <f t="shared" si="2"/>
        <v>31.75</v>
      </c>
      <c r="H37" s="20">
        <v>1.29</v>
      </c>
      <c r="I37" s="40"/>
      <c r="J37" s="41">
        <v>50</v>
      </c>
      <c r="K37" s="41">
        <v>500</v>
      </c>
    </row>
    <row r="38" spans="1:11" x14ac:dyDescent="0.25">
      <c r="A38" s="42" t="s">
        <v>232</v>
      </c>
      <c r="B38" s="38">
        <v>0.39300000000000002</v>
      </c>
      <c r="C38" s="44">
        <f t="shared" si="0"/>
        <v>9.9822000000000006</v>
      </c>
      <c r="D38" s="39">
        <f>6/25.4</f>
        <v>0.23622047244094491</v>
      </c>
      <c r="E38" s="44">
        <f t="shared" si="1"/>
        <v>6</v>
      </c>
      <c r="F38" s="39">
        <f>0.787</f>
        <v>0.78700000000000003</v>
      </c>
      <c r="G38" s="44">
        <f t="shared" si="2"/>
        <v>19.989799999999999</v>
      </c>
      <c r="H38" s="20">
        <v>1.21</v>
      </c>
      <c r="I38" s="40"/>
      <c r="J38" s="41">
        <v>50</v>
      </c>
      <c r="K38" s="41">
        <v>500</v>
      </c>
    </row>
    <row r="39" spans="1:11" x14ac:dyDescent="0.25">
      <c r="A39" s="42" t="s">
        <v>233</v>
      </c>
      <c r="B39" s="38">
        <v>0.39400000000000002</v>
      </c>
      <c r="C39" s="44">
        <v>10</v>
      </c>
      <c r="D39" s="39">
        <v>0.19700000000000001</v>
      </c>
      <c r="E39" s="44">
        <f t="shared" si="1"/>
        <v>5.0038</v>
      </c>
      <c r="F39" s="39">
        <v>1</v>
      </c>
      <c r="G39" s="44">
        <f t="shared" si="2"/>
        <v>25.4</v>
      </c>
      <c r="H39" s="20">
        <v>1.37</v>
      </c>
      <c r="I39" s="40"/>
      <c r="J39" s="41">
        <v>50</v>
      </c>
      <c r="K39" s="41">
        <v>500</v>
      </c>
    </row>
    <row r="40" spans="1:11" x14ac:dyDescent="0.25">
      <c r="A40" s="42" t="s">
        <v>234</v>
      </c>
      <c r="B40" s="38">
        <v>0.39369999999999999</v>
      </c>
      <c r="C40" s="44">
        <f t="shared" si="0"/>
        <v>9.999979999999999</v>
      </c>
      <c r="D40" s="39">
        <v>0.1575</v>
      </c>
      <c r="E40" s="44">
        <f t="shared" si="1"/>
        <v>4.0004999999999997</v>
      </c>
      <c r="F40" s="39">
        <v>1.9684999999999999</v>
      </c>
      <c r="G40" s="44">
        <f t="shared" si="2"/>
        <v>49.999899999999997</v>
      </c>
      <c r="H40" s="20">
        <v>2.41</v>
      </c>
      <c r="I40" s="40"/>
      <c r="J40" s="41">
        <v>50</v>
      </c>
      <c r="K40" s="41">
        <v>250</v>
      </c>
    </row>
    <row r="41" spans="1:11" x14ac:dyDescent="0.25">
      <c r="A41" s="42" t="s">
        <v>235</v>
      </c>
      <c r="B41" s="38">
        <v>0.39400000000000002</v>
      </c>
      <c r="C41" s="44">
        <f t="shared" si="0"/>
        <v>10.0076</v>
      </c>
      <c r="D41" s="39">
        <v>0.19700000000000001</v>
      </c>
      <c r="E41" s="44">
        <f t="shared" si="1"/>
        <v>5.0038</v>
      </c>
      <c r="F41" s="39">
        <v>1.89</v>
      </c>
      <c r="G41" s="44">
        <f t="shared" si="2"/>
        <v>48.005999999999993</v>
      </c>
      <c r="H41" s="20">
        <v>2.6</v>
      </c>
      <c r="I41" s="40"/>
      <c r="J41" s="41">
        <v>50</v>
      </c>
      <c r="K41" s="41">
        <v>500</v>
      </c>
    </row>
    <row r="42" spans="1:11" x14ac:dyDescent="0.25">
      <c r="A42" s="42" t="s">
        <v>236</v>
      </c>
      <c r="B42" s="38">
        <v>0.39500000000000002</v>
      </c>
      <c r="C42" s="44">
        <f t="shared" si="0"/>
        <v>10.032999999999999</v>
      </c>
      <c r="D42" s="39">
        <f>5/25.4</f>
        <v>0.19685039370078741</v>
      </c>
      <c r="E42" s="44">
        <f t="shared" si="1"/>
        <v>5</v>
      </c>
      <c r="F42" s="39">
        <v>1.9690000000000001</v>
      </c>
      <c r="G42" s="44">
        <f t="shared" si="2"/>
        <v>50.012599999999999</v>
      </c>
      <c r="H42" s="20">
        <v>2.72</v>
      </c>
      <c r="I42" s="40"/>
      <c r="J42" s="41">
        <v>50</v>
      </c>
      <c r="K42" s="41">
        <v>500</v>
      </c>
    </row>
    <row r="43" spans="1:11" x14ac:dyDescent="0.25">
      <c r="A43" s="42" t="s">
        <v>237</v>
      </c>
      <c r="B43" s="38">
        <v>0.433</v>
      </c>
      <c r="C43" s="44">
        <f t="shared" si="0"/>
        <v>10.998199999999999</v>
      </c>
      <c r="D43" s="39">
        <v>0.315</v>
      </c>
      <c r="E43" s="44">
        <f t="shared" si="1"/>
        <v>8.0009999999999994</v>
      </c>
      <c r="F43" s="39">
        <v>0.748</v>
      </c>
      <c r="G43" s="44">
        <f t="shared" si="2"/>
        <v>18.999199999999998</v>
      </c>
      <c r="H43" s="20">
        <v>1.6</v>
      </c>
      <c r="I43" s="40"/>
      <c r="J43" s="41">
        <v>50</v>
      </c>
      <c r="K43" s="41">
        <v>500</v>
      </c>
    </row>
    <row r="44" spans="1:11" x14ac:dyDescent="0.25">
      <c r="A44" s="42" t="s">
        <v>238</v>
      </c>
      <c r="B44" s="38">
        <v>0.433</v>
      </c>
      <c r="C44" s="44">
        <f t="shared" si="0"/>
        <v>10.998199999999999</v>
      </c>
      <c r="D44" s="39">
        <v>0.315</v>
      </c>
      <c r="E44" s="44">
        <f t="shared" si="1"/>
        <v>8.0009999999999994</v>
      </c>
      <c r="F44" s="39">
        <v>1.0629999999999999</v>
      </c>
      <c r="G44" s="44">
        <f t="shared" si="2"/>
        <v>27.000199999999996</v>
      </c>
      <c r="H44" s="20">
        <v>2.2799999999999998</v>
      </c>
      <c r="I44" s="40"/>
      <c r="J44" s="41">
        <v>50</v>
      </c>
      <c r="K44" s="41">
        <v>500</v>
      </c>
    </row>
    <row r="45" spans="1:11" x14ac:dyDescent="0.25">
      <c r="A45" s="42" t="s">
        <v>239</v>
      </c>
      <c r="B45" s="38">
        <v>0.437</v>
      </c>
      <c r="C45" s="44">
        <f>B45*25.4</f>
        <v>11.0998</v>
      </c>
      <c r="D45" s="39">
        <v>0.25</v>
      </c>
      <c r="E45" s="44">
        <f>D45*25.4</f>
        <v>6.35</v>
      </c>
      <c r="F45" s="39">
        <v>1</v>
      </c>
      <c r="G45" s="44">
        <f>F45*25.4</f>
        <v>25.4</v>
      </c>
      <c r="H45" s="20">
        <v>1.84</v>
      </c>
      <c r="I45" s="40"/>
      <c r="J45" s="41">
        <v>50</v>
      </c>
      <c r="K45" s="41">
        <v>500</v>
      </c>
    </row>
    <row r="46" spans="1:11" x14ac:dyDescent="0.25">
      <c r="A46" s="42" t="s">
        <v>240</v>
      </c>
      <c r="B46" s="38">
        <v>0.438</v>
      </c>
      <c r="C46" s="44">
        <f t="shared" si="0"/>
        <v>11.1252</v>
      </c>
      <c r="D46" s="39">
        <v>0.34399999999999997</v>
      </c>
      <c r="E46" s="44">
        <f t="shared" si="1"/>
        <v>8.7375999999999987</v>
      </c>
      <c r="F46" s="39">
        <v>0.68799999999999994</v>
      </c>
      <c r="G46" s="44">
        <f t="shared" si="2"/>
        <v>17.475199999999997</v>
      </c>
      <c r="H46" s="20">
        <v>1.61</v>
      </c>
      <c r="I46" s="40"/>
      <c r="J46" s="41">
        <v>50</v>
      </c>
      <c r="K46" s="41">
        <v>500</v>
      </c>
    </row>
    <row r="47" spans="1:11" x14ac:dyDescent="0.25">
      <c r="A47" s="42" t="s">
        <v>241</v>
      </c>
      <c r="B47" s="38">
        <v>0.438</v>
      </c>
      <c r="C47" s="44">
        <f t="shared" si="0"/>
        <v>11.1252</v>
      </c>
      <c r="D47" s="39">
        <v>0.35399999999999998</v>
      </c>
      <c r="E47" s="44">
        <f t="shared" si="1"/>
        <v>8.9915999999999983</v>
      </c>
      <c r="F47" s="39">
        <v>0.748</v>
      </c>
      <c r="G47" s="44">
        <f t="shared" si="2"/>
        <v>18.999199999999998</v>
      </c>
      <c r="H47" s="20">
        <v>1.79</v>
      </c>
      <c r="I47" s="40"/>
      <c r="J47" s="41">
        <v>50</v>
      </c>
      <c r="K47" s="41">
        <v>500</v>
      </c>
    </row>
    <row r="48" spans="1:11" x14ac:dyDescent="0.25">
      <c r="A48" s="42" t="s">
        <v>242</v>
      </c>
      <c r="B48" s="38">
        <v>0.46899999999999997</v>
      </c>
      <c r="C48" s="44">
        <f t="shared" si="0"/>
        <v>11.912599999999999</v>
      </c>
      <c r="D48" s="39">
        <v>0.34399999999999997</v>
      </c>
      <c r="E48" s="44">
        <f t="shared" si="1"/>
        <v>8.7375999999999987</v>
      </c>
      <c r="F48" s="39">
        <v>0.81299999999999994</v>
      </c>
      <c r="G48" s="44">
        <f t="shared" si="2"/>
        <v>20.650199999999998</v>
      </c>
      <c r="H48" s="20">
        <v>2.06</v>
      </c>
      <c r="I48" s="40"/>
      <c r="J48" s="41">
        <v>50</v>
      </c>
      <c r="K48" s="41">
        <v>500</v>
      </c>
    </row>
    <row r="49" spans="1:11" x14ac:dyDescent="0.25">
      <c r="A49" s="42" t="s">
        <v>243</v>
      </c>
      <c r="B49" s="38">
        <v>0.47199999999999998</v>
      </c>
      <c r="C49" s="44">
        <f t="shared" si="0"/>
        <v>11.988799999999999</v>
      </c>
      <c r="D49" s="39">
        <v>0.35399999999999998</v>
      </c>
      <c r="E49" s="44">
        <f t="shared" si="1"/>
        <v>8.9915999999999983</v>
      </c>
      <c r="F49" s="39">
        <v>0.748</v>
      </c>
      <c r="G49" s="44">
        <f t="shared" si="2"/>
        <v>18.999199999999998</v>
      </c>
      <c r="H49" s="20">
        <v>1.95</v>
      </c>
      <c r="I49" s="40"/>
      <c r="J49" s="41">
        <v>50</v>
      </c>
      <c r="K49" s="41">
        <v>500</v>
      </c>
    </row>
    <row r="50" spans="1:11" s="34" customFormat="1" x14ac:dyDescent="0.25">
      <c r="A50" s="42" t="s">
        <v>244</v>
      </c>
      <c r="B50" s="38">
        <v>0.47199999999999998</v>
      </c>
      <c r="C50" s="44">
        <f t="shared" si="0"/>
        <v>11.988799999999999</v>
      </c>
      <c r="D50" s="39">
        <v>0.35399999999999998</v>
      </c>
      <c r="E50" s="44">
        <f t="shared" si="1"/>
        <v>8.9915999999999983</v>
      </c>
      <c r="F50" s="39">
        <v>1</v>
      </c>
      <c r="G50" s="44">
        <f t="shared" si="2"/>
        <v>25.4</v>
      </c>
      <c r="H50" s="20">
        <v>2.61</v>
      </c>
      <c r="I50" s="40"/>
      <c r="J50" s="41">
        <v>50</v>
      </c>
      <c r="K50" s="41">
        <v>500</v>
      </c>
    </row>
    <row r="51" spans="1:11" x14ac:dyDescent="0.25">
      <c r="A51" s="42" t="s">
        <v>245</v>
      </c>
      <c r="B51" s="38">
        <v>0.47199999999999998</v>
      </c>
      <c r="C51" s="44">
        <f t="shared" si="0"/>
        <v>11.988799999999999</v>
      </c>
      <c r="D51" s="39">
        <v>0.23699999999999999</v>
      </c>
      <c r="E51" s="44">
        <f t="shared" si="1"/>
        <v>6.0197999999999992</v>
      </c>
      <c r="F51" s="39">
        <v>2</v>
      </c>
      <c r="G51" s="44">
        <f t="shared" si="2"/>
        <v>50.8</v>
      </c>
      <c r="H51" s="20">
        <v>3.96</v>
      </c>
      <c r="I51" s="40"/>
      <c r="J51" s="41">
        <v>50</v>
      </c>
      <c r="K51" s="41">
        <v>500</v>
      </c>
    </row>
    <row r="52" spans="1:11" x14ac:dyDescent="0.25">
      <c r="A52" s="42" t="s">
        <v>246</v>
      </c>
      <c r="B52" s="38">
        <v>0.47299999999999998</v>
      </c>
      <c r="C52" s="44">
        <f t="shared" si="0"/>
        <v>12.014199999999999</v>
      </c>
      <c r="D52" s="39">
        <f>7.9/25.4</f>
        <v>0.31102362204724415</v>
      </c>
      <c r="E52" s="44">
        <f t="shared" si="1"/>
        <v>7.9000000000000012</v>
      </c>
      <c r="F52" s="39">
        <v>0.78700000000000003</v>
      </c>
      <c r="G52" s="44">
        <f t="shared" si="2"/>
        <v>19.989799999999999</v>
      </c>
      <c r="H52" s="20">
        <v>1.86</v>
      </c>
      <c r="I52" s="40"/>
      <c r="J52" s="41">
        <v>50</v>
      </c>
      <c r="K52" s="41">
        <v>500</v>
      </c>
    </row>
    <row r="53" spans="1:11" x14ac:dyDescent="0.25">
      <c r="A53" s="42" t="s">
        <v>247</v>
      </c>
      <c r="B53" s="38">
        <v>0.48699999999999999</v>
      </c>
      <c r="C53" s="44">
        <f t="shared" si="0"/>
        <v>12.3698</v>
      </c>
      <c r="D53" s="39">
        <v>0.35399999999999998</v>
      </c>
      <c r="E53" s="44">
        <f t="shared" si="1"/>
        <v>8.9915999999999983</v>
      </c>
      <c r="F53" s="39">
        <v>0.748</v>
      </c>
      <c r="G53" s="44">
        <f t="shared" si="2"/>
        <v>18.999199999999998</v>
      </c>
      <c r="H53" s="20">
        <v>2.0299999999999998</v>
      </c>
      <c r="I53" s="40"/>
      <c r="J53" s="41">
        <v>50</v>
      </c>
      <c r="K53" s="41">
        <v>500</v>
      </c>
    </row>
    <row r="54" spans="1:11" x14ac:dyDescent="0.25">
      <c r="A54" s="42" t="s">
        <v>248</v>
      </c>
      <c r="B54" s="38">
        <f>12.5/25.4</f>
        <v>0.49212598425196852</v>
      </c>
      <c r="C54" s="44">
        <v>12.5</v>
      </c>
      <c r="D54" s="39">
        <f>10/25.4</f>
        <v>0.39370078740157483</v>
      </c>
      <c r="E54" s="44">
        <v>10</v>
      </c>
      <c r="F54" s="39">
        <f>20/25.4</f>
        <v>0.78740157480314965</v>
      </c>
      <c r="G54" s="44">
        <v>20</v>
      </c>
      <c r="H54" s="20">
        <v>2.36</v>
      </c>
      <c r="I54" s="40"/>
      <c r="J54" s="41">
        <v>50</v>
      </c>
      <c r="K54" s="41">
        <v>500</v>
      </c>
    </row>
    <row r="55" spans="1:11" x14ac:dyDescent="0.25">
      <c r="A55" s="42" t="s">
        <v>249</v>
      </c>
      <c r="B55" s="38">
        <v>0.5</v>
      </c>
      <c r="C55" s="44">
        <f t="shared" si="0"/>
        <v>12.7</v>
      </c>
      <c r="D55" s="39">
        <v>0.312</v>
      </c>
      <c r="E55" s="44">
        <f t="shared" si="1"/>
        <v>7.9247999999999994</v>
      </c>
      <c r="F55" s="39">
        <v>0.81299999999999994</v>
      </c>
      <c r="G55" s="44">
        <f t="shared" si="2"/>
        <v>20.650199999999998</v>
      </c>
      <c r="H55" s="20">
        <v>2.0699999999999998</v>
      </c>
      <c r="I55" s="40"/>
      <c r="J55" s="41">
        <v>50</v>
      </c>
      <c r="K55" s="41">
        <v>250</v>
      </c>
    </row>
    <row r="56" spans="1:11" x14ac:dyDescent="0.25">
      <c r="A56" s="42" t="s">
        <v>250</v>
      </c>
      <c r="B56" s="38">
        <v>0.5</v>
      </c>
      <c r="C56" s="44">
        <f t="shared" si="0"/>
        <v>12.7</v>
      </c>
      <c r="D56" s="39">
        <v>0.311</v>
      </c>
      <c r="E56" s="44">
        <f t="shared" si="1"/>
        <v>7.8993999999999991</v>
      </c>
      <c r="F56" s="39">
        <v>1</v>
      </c>
      <c r="G56" s="44">
        <f t="shared" si="2"/>
        <v>25.4</v>
      </c>
      <c r="H56" s="20">
        <v>2.54</v>
      </c>
      <c r="I56" s="40"/>
      <c r="J56" s="41">
        <v>50</v>
      </c>
      <c r="K56" s="41">
        <v>250</v>
      </c>
    </row>
    <row r="57" spans="1:11" x14ac:dyDescent="0.25">
      <c r="A57" s="42" t="s">
        <v>251</v>
      </c>
      <c r="B57" s="38">
        <v>0.5</v>
      </c>
      <c r="C57" s="44">
        <f t="shared" si="0"/>
        <v>12.7</v>
      </c>
      <c r="D57" s="39">
        <v>0.126</v>
      </c>
      <c r="E57" s="44">
        <f t="shared" si="1"/>
        <v>3.2003999999999997</v>
      </c>
      <c r="F57" s="39">
        <v>2</v>
      </c>
      <c r="G57" s="44">
        <f t="shared" si="2"/>
        <v>50.8</v>
      </c>
      <c r="H57" s="20">
        <v>3.33</v>
      </c>
      <c r="I57" s="40"/>
      <c r="J57" s="41">
        <v>50</v>
      </c>
      <c r="K57" s="41">
        <v>250</v>
      </c>
    </row>
    <row r="58" spans="1:11" x14ac:dyDescent="0.25">
      <c r="A58" s="42" t="s">
        <v>252</v>
      </c>
      <c r="B58" s="38">
        <v>0.51200000000000001</v>
      </c>
      <c r="C58" s="44">
        <f t="shared" si="0"/>
        <v>13.004799999999999</v>
      </c>
      <c r="D58" s="39">
        <v>0.35399999999999998</v>
      </c>
      <c r="E58" s="44">
        <f t="shared" si="1"/>
        <v>8.9915999999999983</v>
      </c>
      <c r="F58" s="39">
        <v>0.98399999999999999</v>
      </c>
      <c r="G58" s="44">
        <f t="shared" si="2"/>
        <v>24.993599999999997</v>
      </c>
      <c r="H58" s="20">
        <v>2.84</v>
      </c>
      <c r="I58" s="40"/>
      <c r="J58" s="41">
        <v>50</v>
      </c>
      <c r="K58" s="41">
        <v>250</v>
      </c>
    </row>
    <row r="59" spans="1:11" x14ac:dyDescent="0.25">
      <c r="A59" s="42" t="s">
        <v>253</v>
      </c>
      <c r="B59" s="38">
        <v>0.51200000000000001</v>
      </c>
      <c r="C59" s="44">
        <f t="shared" si="0"/>
        <v>13.004799999999999</v>
      </c>
      <c r="D59" s="39">
        <v>0.313</v>
      </c>
      <c r="E59" s="44">
        <f t="shared" si="1"/>
        <v>7.9501999999999997</v>
      </c>
      <c r="F59" s="39">
        <v>1.125</v>
      </c>
      <c r="G59" s="44">
        <f t="shared" si="2"/>
        <v>28.574999999999999</v>
      </c>
      <c r="H59" s="20">
        <v>2.97</v>
      </c>
      <c r="I59" s="40"/>
      <c r="J59" s="41">
        <v>50</v>
      </c>
      <c r="K59" s="41">
        <v>250</v>
      </c>
    </row>
    <row r="60" spans="1:11" x14ac:dyDescent="0.25">
      <c r="A60" s="42" t="s">
        <v>254</v>
      </c>
      <c r="B60" s="38">
        <v>0.56200000000000006</v>
      </c>
      <c r="C60" s="44">
        <f t="shared" si="0"/>
        <v>14.274800000000001</v>
      </c>
      <c r="D60" s="39">
        <v>0.313</v>
      </c>
      <c r="E60" s="44">
        <f t="shared" si="1"/>
        <v>7.9501999999999997</v>
      </c>
      <c r="F60" s="39">
        <v>1</v>
      </c>
      <c r="G60" s="44">
        <f t="shared" si="2"/>
        <v>25.4</v>
      </c>
      <c r="H60" s="20">
        <v>2.99</v>
      </c>
      <c r="I60" s="40"/>
      <c r="J60" s="41">
        <v>50</v>
      </c>
      <c r="K60" s="41">
        <v>250</v>
      </c>
    </row>
    <row r="61" spans="1:11" x14ac:dyDescent="0.25">
      <c r="A61" s="42" t="s">
        <v>255</v>
      </c>
      <c r="B61" s="38">
        <v>0.56200000000000006</v>
      </c>
      <c r="C61" s="44">
        <f t="shared" si="0"/>
        <v>14.274800000000001</v>
      </c>
      <c r="D61" s="39">
        <v>0.313</v>
      </c>
      <c r="E61" s="44">
        <f>D61*25.4</f>
        <v>7.9501999999999997</v>
      </c>
      <c r="F61" s="39">
        <v>1.125</v>
      </c>
      <c r="G61" s="44">
        <f t="shared" si="2"/>
        <v>28.574999999999999</v>
      </c>
      <c r="H61" s="20">
        <v>3.36</v>
      </c>
      <c r="I61" s="40"/>
      <c r="J61" s="41">
        <v>50</v>
      </c>
      <c r="K61" s="41">
        <v>250</v>
      </c>
    </row>
    <row r="62" spans="1:11" x14ac:dyDescent="0.25">
      <c r="A62" s="42" t="s">
        <v>256</v>
      </c>
      <c r="B62" s="38">
        <v>0.56299999999999994</v>
      </c>
      <c r="C62" s="44">
        <f t="shared" si="0"/>
        <v>14.300199999999998</v>
      </c>
      <c r="D62" s="39">
        <v>0.375</v>
      </c>
      <c r="E62" s="44">
        <f t="shared" si="1"/>
        <v>9.5249999999999986</v>
      </c>
      <c r="F62" s="39">
        <v>1</v>
      </c>
      <c r="G62" s="44">
        <f t="shared" si="2"/>
        <v>25.4</v>
      </c>
      <c r="H62" s="20">
        <v>3.39</v>
      </c>
      <c r="I62" s="40"/>
      <c r="J62" s="41">
        <v>50</v>
      </c>
      <c r="K62" s="41">
        <v>250</v>
      </c>
    </row>
    <row r="63" spans="1:11" x14ac:dyDescent="0.25">
      <c r="A63" s="42" t="s">
        <v>257</v>
      </c>
      <c r="B63" s="38">
        <v>0.59</v>
      </c>
      <c r="C63" s="44">
        <f>B63*25.4</f>
        <v>14.985999999999999</v>
      </c>
      <c r="D63" s="39">
        <v>0.39300000000000002</v>
      </c>
      <c r="E63" s="44">
        <f>D63*25.4</f>
        <v>9.9822000000000006</v>
      </c>
      <c r="F63" s="39">
        <v>1</v>
      </c>
      <c r="G63" s="44">
        <f>F63*25.4</f>
        <v>25.4</v>
      </c>
      <c r="H63" s="20">
        <v>3.72</v>
      </c>
      <c r="I63" s="40"/>
      <c r="J63" s="41">
        <v>50</v>
      </c>
      <c r="K63" s="41">
        <v>250</v>
      </c>
    </row>
    <row r="64" spans="1:11" x14ac:dyDescent="0.25">
      <c r="A64" s="42" t="s">
        <v>258</v>
      </c>
      <c r="B64" s="38">
        <v>0.59099999999999997</v>
      </c>
      <c r="C64" s="44">
        <f t="shared" si="0"/>
        <v>15.011399999999998</v>
      </c>
      <c r="D64" s="39">
        <v>0.433</v>
      </c>
      <c r="E64" s="44">
        <f t="shared" si="1"/>
        <v>10.998199999999999</v>
      </c>
      <c r="F64" s="39">
        <v>0.78700000000000003</v>
      </c>
      <c r="G64" s="44">
        <f t="shared" si="2"/>
        <v>19.989799999999999</v>
      </c>
      <c r="H64" s="20">
        <v>3.16</v>
      </c>
      <c r="I64" s="40"/>
      <c r="J64" s="41">
        <v>50</v>
      </c>
      <c r="K64" s="41">
        <v>250</v>
      </c>
    </row>
    <row r="65" spans="1:11" x14ac:dyDescent="0.25">
      <c r="A65" s="42" t="s">
        <v>259</v>
      </c>
      <c r="B65" s="38">
        <v>0.59399999999999997</v>
      </c>
      <c r="C65" s="44">
        <f t="shared" si="0"/>
        <v>15.087599999999998</v>
      </c>
      <c r="D65" s="39">
        <v>0.40600000000000003</v>
      </c>
      <c r="E65" s="44">
        <f t="shared" si="1"/>
        <v>10.3124</v>
      </c>
      <c r="F65" s="39">
        <v>1</v>
      </c>
      <c r="G65" s="44">
        <f t="shared" si="2"/>
        <v>25.4</v>
      </c>
      <c r="H65" s="20">
        <v>3.84</v>
      </c>
      <c r="I65" s="40"/>
      <c r="J65" s="41">
        <v>50</v>
      </c>
      <c r="K65" s="41">
        <v>250</v>
      </c>
    </row>
    <row r="66" spans="1:11" x14ac:dyDescent="0.25">
      <c r="A66" s="42" t="s">
        <v>260</v>
      </c>
      <c r="B66" s="38">
        <v>0.625</v>
      </c>
      <c r="C66" s="44">
        <f t="shared" si="0"/>
        <v>15.875</v>
      </c>
      <c r="D66" s="39">
        <v>0.437</v>
      </c>
      <c r="E66" s="44">
        <f t="shared" si="1"/>
        <v>11.0998</v>
      </c>
      <c r="F66" s="39">
        <v>0.81299999999999994</v>
      </c>
      <c r="G66" s="44">
        <f t="shared" si="2"/>
        <v>20.650199999999998</v>
      </c>
      <c r="H66" s="20">
        <v>3.52</v>
      </c>
      <c r="I66" s="40"/>
      <c r="J66" s="41">
        <v>50</v>
      </c>
      <c r="K66" s="41">
        <v>250</v>
      </c>
    </row>
    <row r="67" spans="1:11" x14ac:dyDescent="0.25">
      <c r="A67" s="42" t="s">
        <v>261</v>
      </c>
      <c r="B67" s="38">
        <v>0.625</v>
      </c>
      <c r="C67" s="44">
        <f t="shared" si="0"/>
        <v>15.875</v>
      </c>
      <c r="D67" s="39">
        <v>0.438</v>
      </c>
      <c r="E67" s="44">
        <f t="shared" si="1"/>
        <v>11.1252</v>
      </c>
      <c r="F67" s="39">
        <v>0.875</v>
      </c>
      <c r="G67" s="44">
        <f t="shared" si="2"/>
        <v>22.224999999999998</v>
      </c>
      <c r="H67" s="20">
        <v>3.8</v>
      </c>
      <c r="I67" s="40"/>
      <c r="J67" s="41">
        <v>50</v>
      </c>
      <c r="K67" s="41">
        <v>250</v>
      </c>
    </row>
    <row r="68" spans="1:11" x14ac:dyDescent="0.25">
      <c r="A68" s="42" t="s">
        <v>262</v>
      </c>
      <c r="B68" s="38">
        <v>0.625</v>
      </c>
      <c r="C68" s="44">
        <f t="shared" si="0"/>
        <v>15.875</v>
      </c>
      <c r="D68" s="39">
        <v>0.5</v>
      </c>
      <c r="E68" s="44">
        <f t="shared" si="1"/>
        <v>12.7</v>
      </c>
      <c r="F68" s="39">
        <v>1</v>
      </c>
      <c r="G68" s="44">
        <f t="shared" si="2"/>
        <v>25.4</v>
      </c>
      <c r="H68" s="20">
        <v>4.83</v>
      </c>
      <c r="I68" s="40"/>
      <c r="J68" s="41">
        <v>50</v>
      </c>
      <c r="K68" s="41">
        <v>250</v>
      </c>
    </row>
    <row r="69" spans="1:11" x14ac:dyDescent="0.25">
      <c r="A69" s="42" t="s">
        <v>263</v>
      </c>
      <c r="B69" s="38">
        <v>0.65600000000000003</v>
      </c>
      <c r="C69" s="44">
        <f t="shared" si="0"/>
        <v>16.662399999999998</v>
      </c>
      <c r="D69" s="39">
        <v>0.5</v>
      </c>
      <c r="E69" s="44">
        <f t="shared" si="1"/>
        <v>12.7</v>
      </c>
      <c r="F69" s="39">
        <v>1</v>
      </c>
      <c r="G69" s="44">
        <f t="shared" si="2"/>
        <v>25.4</v>
      </c>
      <c r="H69" s="20">
        <v>5.1100000000000003</v>
      </c>
      <c r="I69" s="40"/>
      <c r="J69" s="41">
        <v>50</v>
      </c>
      <c r="K69" s="41">
        <v>250</v>
      </c>
    </row>
    <row r="70" spans="1:11" x14ac:dyDescent="0.25">
      <c r="A70" s="42" t="s">
        <v>264</v>
      </c>
      <c r="B70" s="38">
        <v>0.66900000000000004</v>
      </c>
      <c r="C70" s="44">
        <f t="shared" si="0"/>
        <v>16.992599999999999</v>
      </c>
      <c r="D70" s="39">
        <v>0.51200000000000001</v>
      </c>
      <c r="E70" s="44">
        <f t="shared" si="1"/>
        <v>13.004799999999999</v>
      </c>
      <c r="F70" s="39">
        <v>1</v>
      </c>
      <c r="G70" s="44">
        <f t="shared" si="2"/>
        <v>25.4</v>
      </c>
      <c r="H70" s="20">
        <v>5.33</v>
      </c>
      <c r="I70" s="40"/>
      <c r="J70" s="41">
        <v>50</v>
      </c>
      <c r="K70" s="41">
        <v>250</v>
      </c>
    </row>
    <row r="71" spans="1:11" x14ac:dyDescent="0.25">
      <c r="A71" s="42" t="s">
        <v>265</v>
      </c>
      <c r="B71" s="38">
        <v>0.68700000000000006</v>
      </c>
      <c r="C71" s="44">
        <f t="shared" si="0"/>
        <v>17.4498</v>
      </c>
      <c r="D71" s="39">
        <v>0.55100000000000005</v>
      </c>
      <c r="E71" s="44">
        <f t="shared" si="1"/>
        <v>13.9954</v>
      </c>
      <c r="F71" s="39">
        <v>0.78700000000000003</v>
      </c>
      <c r="G71" s="44">
        <f t="shared" si="2"/>
        <v>19.989799999999999</v>
      </c>
      <c r="H71" s="20">
        <v>4.5999999999999996</v>
      </c>
      <c r="I71" s="40"/>
      <c r="J71" s="41">
        <v>50</v>
      </c>
      <c r="K71" s="41">
        <v>250</v>
      </c>
    </row>
    <row r="72" spans="1:11" x14ac:dyDescent="0.25">
      <c r="A72" s="42" t="s">
        <v>266</v>
      </c>
      <c r="B72" s="38">
        <v>0.68700000000000006</v>
      </c>
      <c r="C72" s="44">
        <f>B72*25.4</f>
        <v>17.4498</v>
      </c>
      <c r="D72" s="39">
        <v>0.438</v>
      </c>
      <c r="E72" s="44">
        <f t="shared" si="1"/>
        <v>11.1252</v>
      </c>
      <c r="F72" s="39">
        <v>1</v>
      </c>
      <c r="G72" s="44">
        <f t="shared" si="2"/>
        <v>25.4</v>
      </c>
      <c r="H72" s="20">
        <v>4.8899999999999997</v>
      </c>
      <c r="I72" s="40"/>
      <c r="J72" s="41">
        <v>50</v>
      </c>
      <c r="K72" s="41">
        <v>250</v>
      </c>
    </row>
    <row r="73" spans="1:11" x14ac:dyDescent="0.25">
      <c r="A73" s="42" t="s">
        <v>267</v>
      </c>
      <c r="B73" s="38">
        <v>0.68899999999999995</v>
      </c>
      <c r="C73" s="44">
        <f>B73*25.4</f>
        <v>17.500599999999999</v>
      </c>
      <c r="D73" s="39">
        <f>10.7/25.4</f>
        <v>0.42125984251968501</v>
      </c>
      <c r="E73" s="44">
        <v>10.7</v>
      </c>
      <c r="F73" s="39">
        <v>1</v>
      </c>
      <c r="G73" s="44">
        <f t="shared" si="2"/>
        <v>25.4</v>
      </c>
      <c r="H73" s="20">
        <f t="shared" ref="H73" si="4">ROUND((C73^2+E73^2+C73*E73)*G73*3.71/12000,2)</f>
        <v>4.7699999999999996</v>
      </c>
      <c r="I73" s="40"/>
      <c r="J73" s="41">
        <v>50</v>
      </c>
      <c r="K73" s="41">
        <v>250</v>
      </c>
    </row>
    <row r="74" spans="1:11" x14ac:dyDescent="0.25">
      <c r="A74" s="42" t="s">
        <v>268</v>
      </c>
      <c r="B74" s="38">
        <v>0.70899999999999996</v>
      </c>
      <c r="C74" s="44">
        <f>B74*25.4</f>
        <v>18.008599999999998</v>
      </c>
      <c r="D74" s="39">
        <f>14/25.4</f>
        <v>0.55118110236220474</v>
      </c>
      <c r="E74" s="44">
        <f t="shared" si="1"/>
        <v>14</v>
      </c>
      <c r="F74" s="39">
        <v>0.78700000000000003</v>
      </c>
      <c r="G74" s="44">
        <f t="shared" si="2"/>
        <v>19.989799999999999</v>
      </c>
      <c r="H74" s="20">
        <v>4.7699999999999996</v>
      </c>
      <c r="I74" s="40"/>
      <c r="J74" s="41">
        <v>50</v>
      </c>
      <c r="K74" s="41">
        <v>250</v>
      </c>
    </row>
    <row r="75" spans="1:11" x14ac:dyDescent="0.25">
      <c r="A75" s="42" t="s">
        <v>269</v>
      </c>
      <c r="B75" s="38">
        <v>0.748</v>
      </c>
      <c r="C75" s="44">
        <f t="shared" si="0"/>
        <v>18.999199999999998</v>
      </c>
      <c r="D75" s="39">
        <v>0.56200000000000006</v>
      </c>
      <c r="E75" s="44">
        <f t="shared" si="1"/>
        <v>14.274800000000001</v>
      </c>
      <c r="F75" s="39">
        <v>1</v>
      </c>
      <c r="G75" s="44">
        <f t="shared" si="2"/>
        <v>25.4</v>
      </c>
      <c r="H75" s="20">
        <v>6.56</v>
      </c>
      <c r="I75" s="40"/>
      <c r="J75" s="41">
        <v>50</v>
      </c>
      <c r="K75" s="41">
        <v>100</v>
      </c>
    </row>
    <row r="76" spans="1:11" x14ac:dyDescent="0.25">
      <c r="A76" s="42" t="s">
        <v>270</v>
      </c>
      <c r="B76" s="38">
        <v>0.75</v>
      </c>
      <c r="C76" s="44">
        <v>18.999199999999998</v>
      </c>
      <c r="D76" s="39">
        <v>0.56299999999999994</v>
      </c>
      <c r="E76" s="44">
        <v>14.300199999999998</v>
      </c>
      <c r="F76" s="39">
        <v>0.56200000000000006</v>
      </c>
      <c r="G76" s="44">
        <v>14.27</v>
      </c>
      <c r="H76" s="20">
        <v>3.7</v>
      </c>
      <c r="I76" s="40"/>
      <c r="J76" s="41">
        <v>50</v>
      </c>
      <c r="K76" s="41">
        <v>250</v>
      </c>
    </row>
    <row r="77" spans="1:11" x14ac:dyDescent="0.25">
      <c r="A77" s="42" t="s">
        <v>271</v>
      </c>
      <c r="B77" s="38">
        <v>0.78700000000000003</v>
      </c>
      <c r="C77" s="44">
        <f t="shared" si="0"/>
        <v>19.989799999999999</v>
      </c>
      <c r="D77" s="39">
        <v>0.625</v>
      </c>
      <c r="E77" s="44">
        <f t="shared" si="1"/>
        <v>15.875</v>
      </c>
      <c r="F77" s="39">
        <v>1</v>
      </c>
      <c r="G77" s="44">
        <f>F77*25.4</f>
        <v>25.4</v>
      </c>
      <c r="H77" s="20">
        <v>7.61</v>
      </c>
      <c r="I77" s="40"/>
      <c r="J77" s="41">
        <v>50</v>
      </c>
      <c r="K77" s="41">
        <v>100</v>
      </c>
    </row>
    <row r="78" spans="1:11" x14ac:dyDescent="0.25">
      <c r="A78" s="42" t="s">
        <v>272</v>
      </c>
      <c r="B78" s="38">
        <v>0.79700000000000004</v>
      </c>
      <c r="C78" s="44">
        <f t="shared" si="0"/>
        <v>20.2438</v>
      </c>
      <c r="D78" s="39">
        <v>0.53800000000000003</v>
      </c>
      <c r="E78" s="44">
        <f t="shared" si="1"/>
        <v>13.6652</v>
      </c>
      <c r="F78" s="39">
        <v>0.98399999999999999</v>
      </c>
      <c r="G78" s="44">
        <f>F78*25.4</f>
        <v>24.993599999999997</v>
      </c>
      <c r="H78" s="20">
        <v>6.75</v>
      </c>
      <c r="I78" s="40"/>
      <c r="J78" s="41">
        <v>50</v>
      </c>
      <c r="K78" s="41">
        <v>200</v>
      </c>
    </row>
    <row r="79" spans="1:11" x14ac:dyDescent="0.25">
      <c r="A79" s="42" t="s">
        <v>273</v>
      </c>
      <c r="B79" s="38">
        <v>0.8</v>
      </c>
      <c r="C79" s="44">
        <f t="shared" si="0"/>
        <v>20.32</v>
      </c>
      <c r="D79" s="39">
        <v>0.625</v>
      </c>
      <c r="E79" s="44">
        <f t="shared" si="1"/>
        <v>15.875</v>
      </c>
      <c r="F79" s="39">
        <v>0.625</v>
      </c>
      <c r="G79" s="44">
        <f t="shared" si="2"/>
        <v>15.875</v>
      </c>
      <c r="H79" s="20">
        <v>4.8499999999999996</v>
      </c>
      <c r="I79" s="40"/>
      <c r="J79" s="41">
        <v>50</v>
      </c>
      <c r="K79" s="41">
        <v>100</v>
      </c>
    </row>
    <row r="80" spans="1:11" x14ac:dyDescent="0.25">
      <c r="A80" s="42" t="s">
        <v>274</v>
      </c>
      <c r="B80" s="38">
        <v>0.81200000000000006</v>
      </c>
      <c r="C80" s="44">
        <f t="shared" si="0"/>
        <v>20.6248</v>
      </c>
      <c r="D80" s="39">
        <v>0.625</v>
      </c>
      <c r="E80" s="44">
        <f t="shared" si="1"/>
        <v>15.875</v>
      </c>
      <c r="F80" s="39">
        <v>1</v>
      </c>
      <c r="G80" s="44">
        <f t="shared" si="2"/>
        <v>25.4</v>
      </c>
      <c r="H80" s="20">
        <v>7.89</v>
      </c>
      <c r="I80" s="40"/>
      <c r="J80" s="41">
        <v>50</v>
      </c>
      <c r="K80" s="41">
        <v>100</v>
      </c>
    </row>
    <row r="81" spans="1:11" x14ac:dyDescent="0.25">
      <c r="A81" s="42" t="s">
        <v>275</v>
      </c>
      <c r="B81" s="38">
        <v>0.82699999999999996</v>
      </c>
      <c r="C81" s="44">
        <f t="shared" si="0"/>
        <v>21.005799999999997</v>
      </c>
      <c r="D81" s="39">
        <v>0.63</v>
      </c>
      <c r="E81" s="44">
        <f t="shared" si="1"/>
        <v>16.001999999999999</v>
      </c>
      <c r="F81" s="39">
        <v>1</v>
      </c>
      <c r="G81" s="44">
        <f t="shared" si="2"/>
        <v>25.4</v>
      </c>
      <c r="H81" s="20">
        <v>8.1199999999999992</v>
      </c>
      <c r="I81" s="40"/>
      <c r="J81" s="41">
        <v>50</v>
      </c>
      <c r="K81" s="41">
        <v>100</v>
      </c>
    </row>
    <row r="82" spans="1:11" x14ac:dyDescent="0.25">
      <c r="A82" s="42" t="s">
        <v>276</v>
      </c>
      <c r="B82" s="38">
        <v>0.92500000000000004</v>
      </c>
      <c r="C82" s="44">
        <f t="shared" si="0"/>
        <v>23.495000000000001</v>
      </c>
      <c r="D82" s="39">
        <v>0.75</v>
      </c>
      <c r="E82" s="44">
        <f t="shared" si="1"/>
        <v>19.049999999999997</v>
      </c>
      <c r="F82" s="39">
        <v>0.75</v>
      </c>
      <c r="G82" s="44">
        <f t="shared" si="2"/>
        <v>19.049999999999997</v>
      </c>
      <c r="H82" s="20">
        <v>8.02</v>
      </c>
      <c r="I82" s="40"/>
      <c r="J82" s="41">
        <v>50</v>
      </c>
      <c r="K82" s="41">
        <v>100</v>
      </c>
    </row>
    <row r="83" spans="1:11" x14ac:dyDescent="0.25">
      <c r="A83" s="42" t="s">
        <v>277</v>
      </c>
      <c r="B83" s="38">
        <v>0.92500000000000004</v>
      </c>
      <c r="C83" s="44">
        <f t="shared" si="0"/>
        <v>23.495000000000001</v>
      </c>
      <c r="D83" s="39">
        <v>0.75</v>
      </c>
      <c r="E83" s="44">
        <f t="shared" si="1"/>
        <v>19.049999999999997</v>
      </c>
      <c r="F83" s="39">
        <v>1</v>
      </c>
      <c r="G83" s="44">
        <f t="shared" si="2"/>
        <v>25.4</v>
      </c>
      <c r="H83" s="20">
        <v>10.7</v>
      </c>
      <c r="I83" s="40"/>
      <c r="J83" s="41">
        <v>50</v>
      </c>
      <c r="K83" s="41">
        <v>100</v>
      </c>
    </row>
    <row r="84" spans="1:11" x14ac:dyDescent="0.25">
      <c r="A84" s="42" t="s">
        <v>278</v>
      </c>
      <c r="B84" s="38">
        <v>0.93799999999999994</v>
      </c>
      <c r="C84" s="44">
        <f t="shared" si="0"/>
        <v>23.825199999999999</v>
      </c>
      <c r="D84" s="39">
        <v>0.71899999999999997</v>
      </c>
      <c r="E84" s="44">
        <f t="shared" si="1"/>
        <v>18.262599999999999</v>
      </c>
      <c r="F84" s="39">
        <v>1</v>
      </c>
      <c r="G84" s="44">
        <f t="shared" si="2"/>
        <v>25.4</v>
      </c>
      <c r="H84" s="20">
        <v>10.49</v>
      </c>
      <c r="I84" s="40"/>
      <c r="J84" s="41">
        <v>50</v>
      </c>
      <c r="K84" s="41">
        <v>100</v>
      </c>
    </row>
    <row r="85" spans="1:11" x14ac:dyDescent="0.25">
      <c r="A85" s="42" t="s">
        <v>279</v>
      </c>
      <c r="B85" s="38">
        <v>0.94499999999999995</v>
      </c>
      <c r="C85" s="44">
        <f t="shared" si="0"/>
        <v>24.002999999999997</v>
      </c>
      <c r="D85" s="39">
        <v>0.75600000000000001</v>
      </c>
      <c r="E85" s="44">
        <f>D85*25.4</f>
        <v>19.202400000000001</v>
      </c>
      <c r="F85" s="39">
        <v>0.75</v>
      </c>
      <c r="G85" s="44">
        <f t="shared" si="2"/>
        <v>19.049999999999997</v>
      </c>
      <c r="H85" s="20">
        <v>8.2799999999999994</v>
      </c>
      <c r="I85" s="40"/>
      <c r="J85" s="41">
        <v>50</v>
      </c>
      <c r="K85" s="41">
        <v>100</v>
      </c>
    </row>
    <row r="86" spans="1:11" x14ac:dyDescent="0.25">
      <c r="A86" s="42" t="s">
        <v>280</v>
      </c>
      <c r="B86" s="38">
        <v>0.94499999999999995</v>
      </c>
      <c r="C86" s="44">
        <v>24.002999999999997</v>
      </c>
      <c r="D86" s="39">
        <v>0.75600000000000001</v>
      </c>
      <c r="E86" s="44">
        <v>19.202400000000001</v>
      </c>
      <c r="F86" s="39">
        <v>1</v>
      </c>
      <c r="G86" s="44">
        <v>25.4</v>
      </c>
      <c r="H86" s="20">
        <v>11.04</v>
      </c>
      <c r="I86" s="40"/>
      <c r="J86" s="41">
        <v>50</v>
      </c>
      <c r="K86" s="41">
        <v>100</v>
      </c>
    </row>
    <row r="87" spans="1:11" x14ac:dyDescent="0.25">
      <c r="A87" s="42" t="s">
        <v>281</v>
      </c>
      <c r="B87" s="38">
        <v>0.94599999999999995</v>
      </c>
      <c r="C87" s="44">
        <f t="shared" si="0"/>
        <v>24.028399999999998</v>
      </c>
      <c r="D87" s="39">
        <v>0.70899999999999996</v>
      </c>
      <c r="E87" s="44">
        <f>D87*25.4</f>
        <v>18.008599999999998</v>
      </c>
      <c r="F87" s="39">
        <v>1.181</v>
      </c>
      <c r="G87" s="44">
        <f t="shared" si="2"/>
        <v>29.997399999999999</v>
      </c>
      <c r="H87" s="20">
        <v>12.38</v>
      </c>
      <c r="I87" s="40"/>
      <c r="J87" s="41">
        <v>50</v>
      </c>
      <c r="K87" s="41">
        <v>100</v>
      </c>
    </row>
    <row r="88" spans="1:11" x14ac:dyDescent="0.25">
      <c r="A88" s="42" t="s">
        <v>282</v>
      </c>
      <c r="B88" s="38">
        <v>0.99</v>
      </c>
      <c r="C88" s="44">
        <f t="shared" si="0"/>
        <v>25.145999999999997</v>
      </c>
      <c r="D88" s="39">
        <v>0.88200000000000001</v>
      </c>
      <c r="E88" s="44">
        <f t="shared" si="1"/>
        <v>22.402799999999999</v>
      </c>
      <c r="F88" s="39">
        <v>0.79500000000000004</v>
      </c>
      <c r="G88" s="44">
        <f t="shared" si="2"/>
        <v>20.193000000000001</v>
      </c>
      <c r="H88" s="20">
        <v>10.6</v>
      </c>
      <c r="I88" s="40"/>
      <c r="J88" s="41">
        <v>50</v>
      </c>
      <c r="K88" s="41">
        <v>100</v>
      </c>
    </row>
    <row r="89" spans="1:11" x14ac:dyDescent="0.25">
      <c r="A89" s="42" t="s">
        <v>283</v>
      </c>
      <c r="B89" s="38">
        <v>0.99</v>
      </c>
      <c r="C89" s="44">
        <f t="shared" si="0"/>
        <v>25.145999999999997</v>
      </c>
      <c r="D89" s="39">
        <v>0.78700000000000003</v>
      </c>
      <c r="E89" s="44">
        <f t="shared" si="1"/>
        <v>19.989799999999999</v>
      </c>
      <c r="F89" s="39">
        <v>0.88500000000000001</v>
      </c>
      <c r="G89" s="44">
        <f t="shared" si="2"/>
        <v>22.478999999999999</v>
      </c>
      <c r="H89" s="20">
        <v>10.66</v>
      </c>
      <c r="I89" s="40"/>
      <c r="J89" s="41">
        <v>50</v>
      </c>
      <c r="K89" s="41">
        <v>100</v>
      </c>
    </row>
    <row r="90" spans="1:11" x14ac:dyDescent="0.25">
      <c r="A90" s="42" t="s">
        <v>284</v>
      </c>
      <c r="B90" s="38">
        <v>1</v>
      </c>
      <c r="C90" s="44">
        <f t="shared" si="0"/>
        <v>25.4</v>
      </c>
      <c r="D90" s="39">
        <v>0.78100000000000003</v>
      </c>
      <c r="E90" s="44">
        <f t="shared" si="1"/>
        <v>19.837399999999999</v>
      </c>
      <c r="F90" s="39">
        <v>1</v>
      </c>
      <c r="G90" s="44">
        <f t="shared" si="2"/>
        <v>25.4</v>
      </c>
      <c r="H90" s="20">
        <v>12.11</v>
      </c>
      <c r="I90" s="40"/>
      <c r="J90" s="41">
        <v>50</v>
      </c>
      <c r="K90" s="41">
        <v>100</v>
      </c>
    </row>
    <row r="91" spans="1:11" x14ac:dyDescent="0.25">
      <c r="A91" s="42" t="s">
        <v>285</v>
      </c>
      <c r="B91" s="38">
        <v>1.004</v>
      </c>
      <c r="C91" s="44">
        <f t="shared" si="0"/>
        <v>25.5016</v>
      </c>
      <c r="D91" s="39">
        <v>0.86614000000000002</v>
      </c>
      <c r="E91" s="44">
        <f t="shared" si="1"/>
        <v>21.999956000000001</v>
      </c>
      <c r="F91" s="39">
        <v>0.47244000000000003</v>
      </c>
      <c r="G91" s="44">
        <f t="shared" si="2"/>
        <v>11.999976</v>
      </c>
      <c r="H91" s="20">
        <v>6.29</v>
      </c>
      <c r="I91" s="40"/>
      <c r="J91" s="41">
        <v>50</v>
      </c>
      <c r="K91" s="41">
        <v>100</v>
      </c>
    </row>
    <row r="92" spans="1:11" x14ac:dyDescent="0.25">
      <c r="A92" s="42" t="s">
        <v>286</v>
      </c>
      <c r="B92" s="38">
        <v>1.024</v>
      </c>
      <c r="C92" s="44">
        <f t="shared" si="0"/>
        <v>26.009599999999999</v>
      </c>
      <c r="D92" s="39">
        <v>0.88</v>
      </c>
      <c r="E92" s="44">
        <f t="shared" si="1"/>
        <v>22.352</v>
      </c>
      <c r="F92" s="39">
        <v>0.79500000000000004</v>
      </c>
      <c r="G92" s="44">
        <f t="shared" si="2"/>
        <v>20.193000000000001</v>
      </c>
      <c r="H92" s="20">
        <v>10.97</v>
      </c>
      <c r="I92" s="40"/>
      <c r="J92" s="41">
        <v>50</v>
      </c>
      <c r="K92" s="41">
        <v>100</v>
      </c>
    </row>
    <row r="93" spans="1:11" x14ac:dyDescent="0.25">
      <c r="A93" s="42" t="s">
        <v>287</v>
      </c>
      <c r="B93" s="38">
        <v>1.024</v>
      </c>
      <c r="C93" s="44">
        <f t="shared" si="0"/>
        <v>26.009599999999999</v>
      </c>
      <c r="D93" s="39">
        <v>0.78700000000000003</v>
      </c>
      <c r="E93" s="44">
        <f t="shared" si="1"/>
        <v>19.989799999999999</v>
      </c>
      <c r="F93" s="39">
        <v>1</v>
      </c>
      <c r="G93" s="44">
        <f t="shared" si="2"/>
        <v>25.4</v>
      </c>
      <c r="H93" s="20">
        <v>12.53</v>
      </c>
      <c r="I93" s="40"/>
      <c r="J93" s="41">
        <v>50</v>
      </c>
      <c r="K93" s="41">
        <v>100</v>
      </c>
    </row>
    <row r="94" spans="1:11" x14ac:dyDescent="0.25">
      <c r="A94" s="42" t="s">
        <v>288</v>
      </c>
      <c r="B94" s="38">
        <v>1.0620000000000001</v>
      </c>
      <c r="C94" s="44">
        <f t="shared" si="0"/>
        <v>26.974799999999998</v>
      </c>
      <c r="D94" s="39">
        <f>22/25.4</f>
        <v>0.86614173228346458</v>
      </c>
      <c r="E94" s="44">
        <v>22</v>
      </c>
      <c r="F94" s="39">
        <v>0.98399999999999999</v>
      </c>
      <c r="G94" s="44">
        <f t="shared" si="2"/>
        <v>24.993599999999997</v>
      </c>
      <c r="H94" s="20">
        <v>13.95</v>
      </c>
      <c r="I94" s="40"/>
      <c r="J94" s="41">
        <v>50</v>
      </c>
      <c r="K94" s="41">
        <v>100</v>
      </c>
    </row>
    <row r="95" spans="1:11" x14ac:dyDescent="0.25">
      <c r="A95" s="42" t="s">
        <v>289</v>
      </c>
      <c r="B95" s="38">
        <v>1.0629999999999999</v>
      </c>
      <c r="C95" s="44">
        <f>B95*25.4</f>
        <v>27.000199999999996</v>
      </c>
      <c r="D95" s="39">
        <v>0.90600000000000003</v>
      </c>
      <c r="E95" s="44">
        <f t="shared" si="1"/>
        <v>23.0124</v>
      </c>
      <c r="F95" s="39">
        <v>1</v>
      </c>
      <c r="G95" s="44">
        <f t="shared" si="2"/>
        <v>25.4</v>
      </c>
      <c r="H95" s="20">
        <v>14.76</v>
      </c>
      <c r="I95" s="40"/>
      <c r="J95" s="41">
        <v>50</v>
      </c>
      <c r="K95" s="41">
        <v>100</v>
      </c>
    </row>
    <row r="96" spans="1:11" x14ac:dyDescent="0.25">
      <c r="A96" s="42" t="s">
        <v>290</v>
      </c>
      <c r="B96" s="38">
        <v>1.1000000000000001</v>
      </c>
      <c r="C96" s="44">
        <f t="shared" si="0"/>
        <v>27.94</v>
      </c>
      <c r="D96" s="39">
        <v>0.93799999999999994</v>
      </c>
      <c r="E96" s="44">
        <f t="shared" si="1"/>
        <v>23.825199999999999</v>
      </c>
      <c r="F96" s="39">
        <v>1</v>
      </c>
      <c r="G96" s="44">
        <f t="shared" si="2"/>
        <v>25.4</v>
      </c>
      <c r="H96" s="20">
        <v>15.82</v>
      </c>
      <c r="I96" s="40"/>
      <c r="J96" s="41">
        <v>50</v>
      </c>
      <c r="K96" s="41">
        <v>100</v>
      </c>
    </row>
    <row r="97" spans="1:11" x14ac:dyDescent="0.25">
      <c r="A97" s="42" t="s">
        <v>291</v>
      </c>
      <c r="B97" s="38">
        <v>1.1020000000000001</v>
      </c>
      <c r="C97" s="44">
        <f t="shared" si="0"/>
        <v>27.9908</v>
      </c>
      <c r="D97" s="39">
        <v>0.75</v>
      </c>
      <c r="E97" s="44">
        <f t="shared" si="1"/>
        <v>19.049999999999997</v>
      </c>
      <c r="F97" s="39">
        <v>2</v>
      </c>
      <c r="G97" s="44">
        <f t="shared" si="2"/>
        <v>50.8</v>
      </c>
      <c r="H97" s="20">
        <v>26.38</v>
      </c>
      <c r="I97" s="40"/>
      <c r="J97" s="41">
        <v>50</v>
      </c>
      <c r="K97" s="41">
        <v>100</v>
      </c>
    </row>
    <row r="98" spans="1:11" x14ac:dyDescent="0.25">
      <c r="A98" s="42" t="s">
        <v>292</v>
      </c>
      <c r="B98" s="38">
        <v>1.181</v>
      </c>
      <c r="C98" s="44">
        <f t="shared" si="0"/>
        <v>29.997399999999999</v>
      </c>
      <c r="D98" s="39">
        <v>1.0940000000000001</v>
      </c>
      <c r="E98" s="44">
        <f t="shared" si="1"/>
        <v>27.787600000000001</v>
      </c>
      <c r="F98" s="39">
        <v>1</v>
      </c>
      <c r="G98" s="44">
        <f t="shared" si="2"/>
        <v>25.4</v>
      </c>
      <c r="H98" s="20">
        <v>19.68</v>
      </c>
      <c r="I98" s="40"/>
      <c r="J98" s="41">
        <v>50</v>
      </c>
      <c r="K98" s="41">
        <v>100</v>
      </c>
    </row>
    <row r="99" spans="1:11" x14ac:dyDescent="0.25">
      <c r="A99" s="42" t="s">
        <v>293</v>
      </c>
      <c r="B99" s="38">
        <v>1.22</v>
      </c>
      <c r="C99" s="44">
        <f t="shared" si="0"/>
        <v>30.987999999999996</v>
      </c>
      <c r="D99" s="39">
        <v>0.98399999999999999</v>
      </c>
      <c r="E99" s="44">
        <f t="shared" si="1"/>
        <v>24.993599999999997</v>
      </c>
      <c r="F99" s="39">
        <v>1.181</v>
      </c>
      <c r="G99" s="44">
        <f t="shared" si="2"/>
        <v>29.997399999999999</v>
      </c>
      <c r="H99" s="20">
        <v>21.88</v>
      </c>
      <c r="I99" s="40"/>
      <c r="J99" s="41">
        <v>50</v>
      </c>
      <c r="K99" s="41">
        <v>100</v>
      </c>
    </row>
    <row r="100" spans="1:11" x14ac:dyDescent="0.25">
      <c r="A100" s="42" t="s">
        <v>294</v>
      </c>
      <c r="B100" s="38">
        <v>1.25</v>
      </c>
      <c r="C100" s="44">
        <f t="shared" si="0"/>
        <v>31.75</v>
      </c>
      <c r="D100" s="39">
        <v>1.0309999999999999</v>
      </c>
      <c r="E100" s="44">
        <f t="shared" si="1"/>
        <v>26.187399999999997</v>
      </c>
      <c r="F100" s="39">
        <v>1</v>
      </c>
      <c r="G100" s="44">
        <f t="shared" si="2"/>
        <v>25.4</v>
      </c>
      <c r="H100" s="20">
        <v>19.829999999999998</v>
      </c>
      <c r="I100" s="40"/>
      <c r="J100" s="41">
        <v>50</v>
      </c>
      <c r="K100" s="41">
        <v>100</v>
      </c>
    </row>
    <row r="101" spans="1:11" x14ac:dyDescent="0.25">
      <c r="A101" s="42" t="s">
        <v>295</v>
      </c>
      <c r="B101" s="38">
        <v>1.3129999999999999</v>
      </c>
      <c r="C101" s="44">
        <f t="shared" si="0"/>
        <v>33.350199999999994</v>
      </c>
      <c r="D101" s="39">
        <v>1.0629999999999999</v>
      </c>
      <c r="E101" s="44">
        <f t="shared" si="1"/>
        <v>27.000199999999996</v>
      </c>
      <c r="F101" s="39">
        <v>1</v>
      </c>
      <c r="G101" s="44">
        <f t="shared" si="2"/>
        <v>25.4</v>
      </c>
      <c r="H101" s="20">
        <v>21.53</v>
      </c>
      <c r="I101" s="40"/>
      <c r="J101" s="41">
        <v>50</v>
      </c>
      <c r="K101" s="41">
        <v>100</v>
      </c>
    </row>
    <row r="102" spans="1:11" x14ac:dyDescent="0.25">
      <c r="A102" s="42" t="s">
        <v>296</v>
      </c>
      <c r="B102" s="38">
        <v>1.3380000000000001</v>
      </c>
      <c r="C102" s="44">
        <f t="shared" si="0"/>
        <v>33.985199999999999</v>
      </c>
      <c r="D102" s="39">
        <v>1.0629999999999999</v>
      </c>
      <c r="E102" s="44">
        <f t="shared" si="1"/>
        <v>27.000199999999996</v>
      </c>
      <c r="F102" s="39">
        <v>1</v>
      </c>
      <c r="G102" s="44">
        <f t="shared" si="2"/>
        <v>25.4</v>
      </c>
      <c r="H102" s="20">
        <v>22</v>
      </c>
      <c r="I102" s="40"/>
      <c r="J102" s="41">
        <v>50</v>
      </c>
      <c r="K102" s="41">
        <v>100</v>
      </c>
    </row>
    <row r="103" spans="1:11" x14ac:dyDescent="0.25">
      <c r="A103" s="42" t="s">
        <v>297</v>
      </c>
      <c r="B103" s="38">
        <v>1.4379999999999999</v>
      </c>
      <c r="C103" s="44">
        <f t="shared" si="0"/>
        <v>36.525199999999998</v>
      </c>
      <c r="D103" s="39">
        <v>1.1879999999999999</v>
      </c>
      <c r="E103" s="44">
        <f t="shared" si="1"/>
        <v>30.175199999999997</v>
      </c>
      <c r="F103" s="39">
        <v>1</v>
      </c>
      <c r="G103" s="44">
        <f>F103*25.4</f>
        <v>25.4</v>
      </c>
      <c r="H103" s="20">
        <v>26.28</v>
      </c>
      <c r="I103" s="40"/>
      <c r="J103" s="41">
        <v>50</v>
      </c>
      <c r="K103" s="41">
        <v>100</v>
      </c>
    </row>
    <row r="104" spans="1:11" x14ac:dyDescent="0.25">
      <c r="A104" s="42" t="s">
        <v>298</v>
      </c>
      <c r="B104" s="38">
        <v>1.456</v>
      </c>
      <c r="C104" s="44">
        <f t="shared" si="0"/>
        <v>36.982399999999998</v>
      </c>
      <c r="D104" s="39">
        <v>1.1879999999999999</v>
      </c>
      <c r="E104" s="44">
        <f t="shared" si="1"/>
        <v>30.175199999999997</v>
      </c>
      <c r="F104" s="39">
        <v>1</v>
      </c>
      <c r="G104" s="44">
        <f>F104*25.4</f>
        <v>25.4</v>
      </c>
      <c r="H104" s="20">
        <v>26.65</v>
      </c>
      <c r="I104" s="40"/>
      <c r="J104" s="41">
        <v>50</v>
      </c>
      <c r="K104" s="41">
        <v>100</v>
      </c>
    </row>
    <row r="105" spans="1:11" x14ac:dyDescent="0.25">
      <c r="A105" s="42" t="s">
        <v>299</v>
      </c>
      <c r="B105" s="38">
        <v>1.496</v>
      </c>
      <c r="C105" s="44">
        <f t="shared" si="0"/>
        <v>37.998399999999997</v>
      </c>
      <c r="D105" s="39">
        <v>1.22</v>
      </c>
      <c r="E105" s="44">
        <f t="shared" si="1"/>
        <v>30.987999999999996</v>
      </c>
      <c r="F105" s="39">
        <v>1.3779999999999999</v>
      </c>
      <c r="G105" s="44">
        <f>F105*25.4</f>
        <v>35.001199999999997</v>
      </c>
      <c r="H105" s="20">
        <v>38.76</v>
      </c>
      <c r="I105" s="40"/>
      <c r="J105" s="41">
        <v>50</v>
      </c>
      <c r="K105" s="41">
        <v>50</v>
      </c>
    </row>
    <row r="106" spans="1:11" x14ac:dyDescent="0.25">
      <c r="A106" s="42" t="s">
        <v>300</v>
      </c>
      <c r="B106" s="38">
        <v>1.5309999999999999</v>
      </c>
      <c r="C106" s="44">
        <f t="shared" si="0"/>
        <v>38.887399999999992</v>
      </c>
      <c r="D106" s="39">
        <v>1.25</v>
      </c>
      <c r="E106" s="44">
        <f t="shared" si="1"/>
        <v>31.75</v>
      </c>
      <c r="F106" s="39">
        <v>1</v>
      </c>
      <c r="G106" s="44">
        <f t="shared" si="2"/>
        <v>25.4</v>
      </c>
      <c r="H106" s="20">
        <v>29.49</v>
      </c>
      <c r="I106" s="40"/>
      <c r="J106" s="41">
        <v>50</v>
      </c>
      <c r="K106" s="41">
        <v>50</v>
      </c>
    </row>
    <row r="107" spans="1:11" x14ac:dyDescent="0.25">
      <c r="A107" s="42" t="s">
        <v>301</v>
      </c>
      <c r="B107" s="38">
        <v>1.6140000000000001</v>
      </c>
      <c r="C107" s="44">
        <f t="shared" si="0"/>
        <v>40.995600000000003</v>
      </c>
      <c r="D107" s="39">
        <v>1.3</v>
      </c>
      <c r="E107" s="44">
        <f t="shared" si="1"/>
        <v>33.019999999999996</v>
      </c>
      <c r="F107" s="39">
        <v>1</v>
      </c>
      <c r="G107" s="44">
        <f t="shared" si="2"/>
        <v>25.4</v>
      </c>
      <c r="H107" s="20">
        <v>32.39</v>
      </c>
      <c r="I107" s="40"/>
      <c r="J107" s="41">
        <v>50</v>
      </c>
      <c r="K107" s="41">
        <v>50</v>
      </c>
    </row>
    <row r="108" spans="1:11" x14ac:dyDescent="0.25">
      <c r="A108" s="42" t="s">
        <v>302</v>
      </c>
      <c r="B108" s="38">
        <v>1.615</v>
      </c>
      <c r="C108" s="44">
        <f t="shared" si="0"/>
        <v>41.021000000000001</v>
      </c>
      <c r="D108" s="39">
        <v>1.339</v>
      </c>
      <c r="E108" s="44">
        <f t="shared" si="1"/>
        <v>34.010599999999997</v>
      </c>
      <c r="F108" s="39">
        <v>1.3779999999999999</v>
      </c>
      <c r="G108" s="44">
        <f t="shared" si="2"/>
        <v>35.001199999999997</v>
      </c>
      <c r="H108" s="20">
        <v>45.82</v>
      </c>
      <c r="I108" s="40"/>
      <c r="J108" s="41">
        <v>50</v>
      </c>
      <c r="K108" s="41">
        <v>50</v>
      </c>
    </row>
    <row r="109" spans="1:11" x14ac:dyDescent="0.25">
      <c r="A109" s="42" t="s">
        <v>303</v>
      </c>
      <c r="B109" s="38">
        <v>1.625</v>
      </c>
      <c r="C109" s="44">
        <f t="shared" si="0"/>
        <v>41.274999999999999</v>
      </c>
      <c r="D109" s="39">
        <v>1.3129999999999999</v>
      </c>
      <c r="E109" s="44">
        <f t="shared" si="1"/>
        <v>33.350199999999994</v>
      </c>
      <c r="F109" s="39">
        <v>1</v>
      </c>
      <c r="G109" s="44">
        <f t="shared" si="2"/>
        <v>25.4</v>
      </c>
      <c r="H109" s="20">
        <v>32.92</v>
      </c>
      <c r="I109" s="40"/>
      <c r="J109" s="41">
        <v>50</v>
      </c>
      <c r="K109" s="41">
        <v>50</v>
      </c>
    </row>
    <row r="110" spans="1:11" x14ac:dyDescent="0.25">
      <c r="A110" s="42" t="s">
        <v>304</v>
      </c>
      <c r="B110" s="38">
        <v>1.6879999999999999</v>
      </c>
      <c r="C110" s="44">
        <f t="shared" si="0"/>
        <v>42.8752</v>
      </c>
      <c r="D110" s="39">
        <v>1.4059999999999999</v>
      </c>
      <c r="E110" s="44">
        <f t="shared" si="1"/>
        <v>35.712399999999995</v>
      </c>
      <c r="F110" s="39">
        <v>1</v>
      </c>
      <c r="G110" s="44">
        <f t="shared" si="2"/>
        <v>25.4</v>
      </c>
      <c r="H110" s="20">
        <v>36.479999999999997</v>
      </c>
      <c r="I110" s="40"/>
      <c r="J110" s="41">
        <v>50</v>
      </c>
      <c r="K110" s="41">
        <v>50</v>
      </c>
    </row>
    <row r="111" spans="1:11" x14ac:dyDescent="0.25">
      <c r="A111" s="42" t="s">
        <v>305</v>
      </c>
      <c r="B111" s="38">
        <v>1.6930000000000001</v>
      </c>
      <c r="C111" s="44">
        <f t="shared" si="0"/>
        <v>43.002200000000002</v>
      </c>
      <c r="D111" s="39">
        <v>1.417</v>
      </c>
      <c r="E111" s="44">
        <f t="shared" si="1"/>
        <v>35.991799999999998</v>
      </c>
      <c r="F111" s="39">
        <v>1</v>
      </c>
      <c r="G111" s="44">
        <f t="shared" si="2"/>
        <v>25.4</v>
      </c>
      <c r="H111" s="20">
        <v>36.85</v>
      </c>
      <c r="I111" s="40"/>
      <c r="J111" s="41">
        <v>50</v>
      </c>
      <c r="K111" s="41">
        <v>50</v>
      </c>
    </row>
    <row r="112" spans="1:11" x14ac:dyDescent="0.25">
      <c r="A112" s="42" t="s">
        <v>306</v>
      </c>
      <c r="B112" s="38">
        <v>1.732</v>
      </c>
      <c r="C112" s="44">
        <f t="shared" si="0"/>
        <v>43.992799999999995</v>
      </c>
      <c r="D112" s="39">
        <f>36/25.4</f>
        <v>1.4173228346456694</v>
      </c>
      <c r="E112" s="44">
        <v>36</v>
      </c>
      <c r="F112" s="39">
        <v>1.575</v>
      </c>
      <c r="G112" s="44">
        <f t="shared" si="2"/>
        <v>40.004999999999995</v>
      </c>
      <c r="H112" s="20">
        <v>59.55</v>
      </c>
      <c r="I112" s="40"/>
      <c r="J112" s="41">
        <v>50</v>
      </c>
      <c r="K112" s="41">
        <v>50</v>
      </c>
    </row>
    <row r="113" spans="1:11" x14ac:dyDescent="0.25">
      <c r="A113" s="42" t="s">
        <v>307</v>
      </c>
      <c r="B113" s="38">
        <v>1.75</v>
      </c>
      <c r="C113" s="44">
        <f t="shared" si="0"/>
        <v>44.449999999999996</v>
      </c>
      <c r="D113" s="39">
        <v>1.4690000000000001</v>
      </c>
      <c r="E113" s="44">
        <f t="shared" si="1"/>
        <v>37.312600000000003</v>
      </c>
      <c r="F113" s="39">
        <v>1</v>
      </c>
      <c r="G113" s="44">
        <f t="shared" si="2"/>
        <v>25.4</v>
      </c>
      <c r="H113" s="20">
        <v>39.47</v>
      </c>
      <c r="I113" s="40"/>
      <c r="J113" s="41">
        <v>50</v>
      </c>
      <c r="K113" s="41">
        <v>50</v>
      </c>
    </row>
    <row r="114" spans="1:11" x14ac:dyDescent="0.25">
      <c r="A114" s="42" t="s">
        <v>308</v>
      </c>
      <c r="B114" s="38">
        <v>1.772</v>
      </c>
      <c r="C114" s="44">
        <f t="shared" si="0"/>
        <v>45.008800000000001</v>
      </c>
      <c r="D114" s="39">
        <v>1.4570000000000001</v>
      </c>
      <c r="E114" s="44">
        <f t="shared" si="1"/>
        <v>37.007800000000003</v>
      </c>
      <c r="F114" s="39">
        <v>1</v>
      </c>
      <c r="G114" s="44">
        <f t="shared" si="2"/>
        <v>25.4</v>
      </c>
      <c r="H114" s="20">
        <v>39.74</v>
      </c>
      <c r="I114" s="40"/>
      <c r="J114" s="41">
        <v>50</v>
      </c>
      <c r="K114" s="41">
        <v>50</v>
      </c>
    </row>
    <row r="115" spans="1:11" x14ac:dyDescent="0.25">
      <c r="A115" s="42" t="s">
        <v>309</v>
      </c>
      <c r="B115" s="38">
        <v>1.8129999999999999</v>
      </c>
      <c r="C115" s="44">
        <f t="shared" si="0"/>
        <v>46.050199999999997</v>
      </c>
      <c r="D115" s="39">
        <v>1.5</v>
      </c>
      <c r="E115" s="44">
        <f>D115*25.4</f>
        <v>38.099999999999994</v>
      </c>
      <c r="F115" s="39">
        <v>1</v>
      </c>
      <c r="G115" s="44">
        <f t="shared" si="2"/>
        <v>25.4</v>
      </c>
      <c r="H115" s="20">
        <v>41.83</v>
      </c>
      <c r="I115" s="40"/>
      <c r="J115" s="41">
        <v>50</v>
      </c>
      <c r="K115" s="41">
        <v>50</v>
      </c>
    </row>
    <row r="116" spans="1:11" x14ac:dyDescent="0.25">
      <c r="A116" s="42" t="s">
        <v>310</v>
      </c>
      <c r="B116" s="38">
        <v>1.929</v>
      </c>
      <c r="C116" s="44">
        <f t="shared" si="0"/>
        <v>48.996600000000001</v>
      </c>
      <c r="D116" s="39">
        <v>1.6140000000000001</v>
      </c>
      <c r="E116" s="44">
        <f>D116*25.4</f>
        <v>40.995600000000003</v>
      </c>
      <c r="F116" s="39">
        <v>1.575</v>
      </c>
      <c r="G116" s="44">
        <f t="shared" si="2"/>
        <v>40.004999999999995</v>
      </c>
      <c r="H116" s="20">
        <v>75.319999999999993</v>
      </c>
      <c r="I116" s="40"/>
      <c r="J116" s="41">
        <v>50</v>
      </c>
      <c r="K116" s="41">
        <v>50</v>
      </c>
    </row>
    <row r="117" spans="1:11" x14ac:dyDescent="0.25">
      <c r="A117" s="42" t="s">
        <v>311</v>
      </c>
      <c r="B117" s="38">
        <v>1.9690000000000001</v>
      </c>
      <c r="C117" s="44">
        <f t="shared" si="0"/>
        <v>50.012599999999999</v>
      </c>
      <c r="D117" s="39">
        <v>1.625</v>
      </c>
      <c r="E117" s="44">
        <f t="shared" si="1"/>
        <v>41.274999999999999</v>
      </c>
      <c r="F117" s="39">
        <v>1</v>
      </c>
      <c r="G117" s="44">
        <f t="shared" si="2"/>
        <v>25.4</v>
      </c>
      <c r="H117" s="20">
        <v>49.23</v>
      </c>
      <c r="I117" s="40"/>
      <c r="J117" s="41">
        <v>50</v>
      </c>
      <c r="K117" s="41">
        <v>50</v>
      </c>
    </row>
    <row r="118" spans="1:11" x14ac:dyDescent="0.25">
      <c r="A118" s="42" t="s">
        <v>312</v>
      </c>
      <c r="B118" s="38">
        <v>2.0630000000000002</v>
      </c>
      <c r="C118" s="44">
        <f t="shared" si="0"/>
        <v>52.400199999999998</v>
      </c>
      <c r="D118" s="39">
        <v>1.75</v>
      </c>
      <c r="E118" s="44">
        <f t="shared" si="1"/>
        <v>44.449999999999996</v>
      </c>
      <c r="F118" s="39">
        <v>1</v>
      </c>
      <c r="G118" s="44">
        <f t="shared" si="2"/>
        <v>25.4</v>
      </c>
      <c r="H118" s="20">
        <v>55.37</v>
      </c>
      <c r="I118" s="40"/>
      <c r="J118" s="41">
        <v>50</v>
      </c>
      <c r="K118" s="41">
        <v>25</v>
      </c>
    </row>
    <row r="119" spans="1:11" x14ac:dyDescent="0.25">
      <c r="A119" s="42" t="s">
        <v>313</v>
      </c>
      <c r="B119" s="38">
        <v>2.0859999999999999</v>
      </c>
      <c r="C119" s="44">
        <f t="shared" si="0"/>
        <v>52.984399999999994</v>
      </c>
      <c r="D119" s="39">
        <v>1.77</v>
      </c>
      <c r="E119" s="44">
        <f t="shared" si="1"/>
        <v>44.957999999999998</v>
      </c>
      <c r="F119" s="39">
        <v>1</v>
      </c>
      <c r="G119" s="44">
        <f t="shared" si="2"/>
        <v>25.4</v>
      </c>
      <c r="H119" s="20">
        <v>56.62</v>
      </c>
      <c r="I119" s="40"/>
      <c r="J119" s="41">
        <v>50</v>
      </c>
      <c r="K119" s="41">
        <v>25</v>
      </c>
    </row>
    <row r="120" spans="1:11" x14ac:dyDescent="0.25">
      <c r="A120" s="42" t="s">
        <v>314</v>
      </c>
      <c r="B120" s="38">
        <v>2.165</v>
      </c>
      <c r="C120" s="44">
        <f t="shared" si="0"/>
        <v>54.991</v>
      </c>
      <c r="D120" s="39">
        <v>1.85</v>
      </c>
      <c r="E120" s="44">
        <f t="shared" si="1"/>
        <v>46.99</v>
      </c>
      <c r="F120" s="39">
        <v>1.575</v>
      </c>
      <c r="G120" s="44">
        <f t="shared" si="2"/>
        <v>40.004999999999995</v>
      </c>
      <c r="H120" s="20">
        <v>96.67</v>
      </c>
      <c r="I120" s="40"/>
      <c r="J120" s="41">
        <v>50</v>
      </c>
      <c r="K120" s="41">
        <v>25</v>
      </c>
    </row>
    <row r="121" spans="1:11" x14ac:dyDescent="0.25">
      <c r="A121" s="42" t="s">
        <v>315</v>
      </c>
      <c r="B121" s="38">
        <v>2.2029999999999998</v>
      </c>
      <c r="C121" s="44">
        <f t="shared" si="0"/>
        <v>55.956199999999995</v>
      </c>
      <c r="D121" s="39">
        <v>1.875</v>
      </c>
      <c r="E121" s="44">
        <f t="shared" si="1"/>
        <v>47.625</v>
      </c>
      <c r="F121" s="39">
        <v>1</v>
      </c>
      <c r="G121" s="44">
        <f t="shared" si="2"/>
        <v>25.4</v>
      </c>
      <c r="H121" s="20">
        <v>63.33</v>
      </c>
      <c r="I121" s="40"/>
      <c r="J121" s="41">
        <v>50</v>
      </c>
      <c r="K121" s="41">
        <v>25</v>
      </c>
    </row>
    <row r="122" spans="1:11" x14ac:dyDescent="0.25">
      <c r="A122" s="42" t="s">
        <v>316</v>
      </c>
      <c r="B122" s="38">
        <v>2.3620000000000001</v>
      </c>
      <c r="C122" s="44">
        <f t="shared" si="0"/>
        <v>59.994799999999998</v>
      </c>
      <c r="D122" s="39">
        <v>1.9684999999999999</v>
      </c>
      <c r="E122" s="44">
        <f t="shared" si="1"/>
        <v>49.999899999999997</v>
      </c>
      <c r="F122" s="39">
        <v>1.772</v>
      </c>
      <c r="G122" s="44">
        <f t="shared" si="2"/>
        <v>45.008800000000001</v>
      </c>
      <c r="H122" s="20">
        <v>126.62</v>
      </c>
      <c r="I122" s="40"/>
      <c r="J122" s="41">
        <v>50</v>
      </c>
      <c r="K122" s="41">
        <v>25</v>
      </c>
    </row>
    <row r="123" spans="1:11" x14ac:dyDescent="0.25">
      <c r="A123" s="42" t="s">
        <v>317</v>
      </c>
      <c r="B123" s="38">
        <v>2.4689999999999999</v>
      </c>
      <c r="C123" s="44">
        <f t="shared" si="0"/>
        <v>62.712599999999995</v>
      </c>
      <c r="D123" s="39">
        <v>1.9690000000000001</v>
      </c>
      <c r="E123" s="44">
        <f t="shared" si="1"/>
        <v>50.012599999999999</v>
      </c>
      <c r="F123" s="39">
        <v>1</v>
      </c>
      <c r="G123" s="44">
        <f t="shared" si="2"/>
        <v>25.4</v>
      </c>
      <c r="H123" s="20">
        <v>75.16</v>
      </c>
      <c r="I123" s="40"/>
      <c r="J123" s="41">
        <v>50</v>
      </c>
      <c r="K123" s="41">
        <v>25</v>
      </c>
    </row>
    <row r="124" spans="1:11" x14ac:dyDescent="0.25">
      <c r="A124" s="42" t="s">
        <v>318</v>
      </c>
      <c r="B124" s="38">
        <v>2.48</v>
      </c>
      <c r="C124" s="44">
        <f t="shared" si="0"/>
        <v>62.991999999999997</v>
      </c>
      <c r="D124" s="39">
        <v>1.9690000000000001</v>
      </c>
      <c r="E124" s="44">
        <f t="shared" si="1"/>
        <v>50.012599999999999</v>
      </c>
      <c r="F124" s="39">
        <v>1</v>
      </c>
      <c r="G124" s="44">
        <f t="shared" si="2"/>
        <v>25.4</v>
      </c>
      <c r="H124" s="20">
        <v>75.540000000000006</v>
      </c>
      <c r="I124" s="40"/>
      <c r="J124" s="41">
        <v>50</v>
      </c>
      <c r="K124" s="41">
        <v>25</v>
      </c>
    </row>
    <row r="125" spans="1:11" x14ac:dyDescent="0.25">
      <c r="A125" s="42" t="s">
        <v>319</v>
      </c>
      <c r="B125" s="38">
        <v>2.5</v>
      </c>
      <c r="C125" s="44">
        <f>B125*25.4</f>
        <v>63.5</v>
      </c>
      <c r="D125" s="39">
        <v>2.125</v>
      </c>
      <c r="E125" s="44">
        <f t="shared" si="1"/>
        <v>53.974999999999994</v>
      </c>
      <c r="F125" s="39">
        <v>1</v>
      </c>
      <c r="G125" s="44">
        <f>F125*25.4</f>
        <v>25.4</v>
      </c>
      <c r="H125" s="20">
        <v>81.459999999999994</v>
      </c>
      <c r="I125" s="40"/>
      <c r="J125" s="41">
        <v>50</v>
      </c>
      <c r="K125" s="41">
        <v>25</v>
      </c>
    </row>
    <row r="126" spans="1:11" x14ac:dyDescent="0.25">
      <c r="A126" s="42" t="s">
        <v>320</v>
      </c>
      <c r="B126" s="38">
        <v>2.6880000000000002</v>
      </c>
      <c r="C126" s="44">
        <f t="shared" si="0"/>
        <v>68.275199999999998</v>
      </c>
      <c r="D126" s="39">
        <v>2.2810000000000001</v>
      </c>
      <c r="E126" s="44">
        <f t="shared" si="1"/>
        <v>57.937400000000004</v>
      </c>
      <c r="F126" s="39">
        <v>1</v>
      </c>
      <c r="G126" s="44">
        <f t="shared" si="2"/>
        <v>25.4</v>
      </c>
      <c r="H126" s="20">
        <v>94.03</v>
      </c>
      <c r="I126" s="40"/>
      <c r="J126" s="41">
        <v>50</v>
      </c>
      <c r="K126" s="41">
        <v>25</v>
      </c>
    </row>
    <row r="127" spans="1:11" x14ac:dyDescent="0.25">
      <c r="A127" s="42" t="s">
        <v>321</v>
      </c>
      <c r="B127" s="38">
        <v>2.9529999999999998</v>
      </c>
      <c r="C127" s="44">
        <f t="shared" si="0"/>
        <v>75.006199999999993</v>
      </c>
      <c r="D127" s="39">
        <v>2.4380000000000002</v>
      </c>
      <c r="E127" s="44">
        <f t="shared" si="1"/>
        <v>61.925200000000004</v>
      </c>
      <c r="F127" s="39">
        <v>1.375</v>
      </c>
      <c r="G127" s="44">
        <f t="shared" si="2"/>
        <v>34.924999999999997</v>
      </c>
      <c r="H127" s="20">
        <v>152.31</v>
      </c>
      <c r="I127" s="40"/>
      <c r="J127" s="41">
        <v>50</v>
      </c>
      <c r="K127" s="41">
        <v>25</v>
      </c>
    </row>
    <row r="128" spans="1:11" x14ac:dyDescent="0.25">
      <c r="A128" s="42" t="s">
        <v>322</v>
      </c>
      <c r="B128" s="38">
        <v>3.5</v>
      </c>
      <c r="C128" s="44">
        <f t="shared" si="0"/>
        <v>88.899999999999991</v>
      </c>
      <c r="D128" s="39">
        <v>3</v>
      </c>
      <c r="E128" s="44">
        <f t="shared" si="1"/>
        <v>76.199999999999989</v>
      </c>
      <c r="F128" s="39">
        <v>1.5</v>
      </c>
      <c r="G128" s="44">
        <f t="shared" si="2"/>
        <v>38.099999999999994</v>
      </c>
      <c r="H128" s="20">
        <v>241.28</v>
      </c>
      <c r="I128" s="40"/>
      <c r="J128" s="41">
        <v>50</v>
      </c>
      <c r="K128" s="41">
        <v>10</v>
      </c>
    </row>
    <row r="129" spans="1:11" x14ac:dyDescent="0.25">
      <c r="A129" s="42" t="s">
        <v>323</v>
      </c>
      <c r="B129" s="38">
        <v>3.5430000000000001</v>
      </c>
      <c r="C129" s="44">
        <f t="shared" si="0"/>
        <v>89.992199999999997</v>
      </c>
      <c r="D129" s="39">
        <v>2.9529999999999998</v>
      </c>
      <c r="E129" s="44">
        <f t="shared" si="1"/>
        <v>75.006199999999993</v>
      </c>
      <c r="F129" s="39">
        <v>1.5349999999999999</v>
      </c>
      <c r="G129" s="44">
        <f t="shared" si="2"/>
        <v>38.988999999999997</v>
      </c>
      <c r="H129" s="20">
        <v>246.8</v>
      </c>
      <c r="I129" s="40"/>
      <c r="J129" s="41">
        <v>50</v>
      </c>
      <c r="K129" s="41">
        <v>10</v>
      </c>
    </row>
    <row r="130" spans="1:11" x14ac:dyDescent="0.25">
      <c r="A130" s="42" t="s">
        <v>324</v>
      </c>
      <c r="B130" s="38">
        <v>4</v>
      </c>
      <c r="C130" s="44">
        <f t="shared" si="0"/>
        <v>101.6</v>
      </c>
      <c r="D130" s="39">
        <v>3.25</v>
      </c>
      <c r="E130" s="44">
        <f t="shared" si="1"/>
        <v>82.55</v>
      </c>
      <c r="F130" s="39">
        <v>1.5</v>
      </c>
      <c r="G130" s="44">
        <f t="shared" si="2"/>
        <v>38.099999999999994</v>
      </c>
      <c r="H130" s="20">
        <v>300.66000000000003</v>
      </c>
      <c r="I130" s="40"/>
      <c r="J130" s="41">
        <v>50</v>
      </c>
      <c r="K130" s="41">
        <v>10</v>
      </c>
    </row>
    <row r="131" spans="1:11" x14ac:dyDescent="0.25">
      <c r="A131" s="42" t="s">
        <v>325</v>
      </c>
      <c r="B131" s="38">
        <v>4.0549999999999997</v>
      </c>
      <c r="C131" s="44">
        <f t="shared" si="0"/>
        <v>102.99699999999999</v>
      </c>
      <c r="D131" s="39">
        <v>3.2669999999999999</v>
      </c>
      <c r="E131" s="44">
        <f t="shared" si="1"/>
        <v>82.981799999999993</v>
      </c>
      <c r="F131" s="39">
        <v>1.5349999999999999</v>
      </c>
      <c r="G131" s="44">
        <f t="shared" si="2"/>
        <v>38.988999999999997</v>
      </c>
      <c r="H131" s="20">
        <v>313.89999999999998</v>
      </c>
      <c r="I131" s="40"/>
      <c r="J131" s="41">
        <v>50</v>
      </c>
      <c r="K131" s="41">
        <v>10</v>
      </c>
    </row>
    <row r="132" spans="1:11" x14ac:dyDescent="0.25">
      <c r="A132" s="42" t="s">
        <v>326</v>
      </c>
      <c r="B132" s="38">
        <v>5</v>
      </c>
      <c r="C132" s="44">
        <f t="shared" si="0"/>
        <v>127</v>
      </c>
      <c r="D132" s="39">
        <v>3.5</v>
      </c>
      <c r="E132" s="44">
        <f t="shared" si="1"/>
        <v>88.899999999999991</v>
      </c>
      <c r="F132" s="39">
        <v>2</v>
      </c>
      <c r="G132" s="44">
        <f t="shared" si="2"/>
        <v>50.8</v>
      </c>
      <c r="H132" s="20">
        <v>554.76</v>
      </c>
      <c r="I132" s="40"/>
      <c r="J132" s="41">
        <v>50</v>
      </c>
      <c r="K132" s="41">
        <v>5</v>
      </c>
    </row>
    <row r="133" spans="1:11" x14ac:dyDescent="0.25">
      <c r="A133" s="17"/>
      <c r="B133" s="35"/>
      <c r="C133" s="36"/>
      <c r="D133" s="37"/>
      <c r="E133" s="36"/>
      <c r="F133" s="37"/>
      <c r="G133" s="36"/>
      <c r="H133" s="3"/>
    </row>
  </sheetData>
  <mergeCells count="5">
    <mergeCell ref="J3:K3"/>
    <mergeCell ref="A3:A4"/>
    <mergeCell ref="B3:C3"/>
    <mergeCell ref="D3:E3"/>
    <mergeCell ref="F3:G3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1"/>
  <sheetViews>
    <sheetView workbookViewId="0">
      <selection sqref="A1:G21"/>
    </sheetView>
  </sheetViews>
  <sheetFormatPr baseColWidth="10" defaultRowHeight="15" x14ac:dyDescent="0.25"/>
  <sheetData>
    <row r="1" spans="1:7" x14ac:dyDescent="0.25">
      <c r="A1" s="53" t="s">
        <v>327</v>
      </c>
      <c r="B1" s="53"/>
      <c r="C1" s="53"/>
      <c r="D1" s="53"/>
      <c r="E1" s="53"/>
      <c r="F1" s="53"/>
      <c r="G1" s="53"/>
    </row>
    <row r="2" spans="1:7" x14ac:dyDescent="0.25">
      <c r="A2" s="53"/>
      <c r="B2" s="53"/>
      <c r="C2" s="53"/>
      <c r="D2" s="53"/>
      <c r="E2" s="53"/>
      <c r="F2" s="53"/>
      <c r="G2" s="53"/>
    </row>
    <row r="3" spans="1:7" x14ac:dyDescent="0.25">
      <c r="A3" s="53"/>
      <c r="B3" s="53"/>
      <c r="C3" s="53"/>
      <c r="D3" s="53"/>
      <c r="E3" s="53"/>
      <c r="F3" s="53"/>
      <c r="G3" s="53"/>
    </row>
    <row r="4" spans="1:7" x14ac:dyDescent="0.25">
      <c r="A4" s="53"/>
      <c r="B4" s="53"/>
      <c r="C4" s="53"/>
      <c r="D4" s="53"/>
      <c r="E4" s="53"/>
      <c r="F4" s="53"/>
      <c r="G4" s="53"/>
    </row>
    <row r="5" spans="1:7" x14ac:dyDescent="0.25">
      <c r="A5" s="53"/>
      <c r="B5" s="53"/>
      <c r="C5" s="53"/>
      <c r="D5" s="53"/>
      <c r="E5" s="53"/>
      <c r="F5" s="53"/>
      <c r="G5" s="53"/>
    </row>
    <row r="6" spans="1:7" x14ac:dyDescent="0.25">
      <c r="A6" s="53"/>
      <c r="B6" s="53"/>
      <c r="C6" s="53"/>
      <c r="D6" s="53"/>
      <c r="E6" s="53"/>
      <c r="F6" s="53"/>
      <c r="G6" s="53"/>
    </row>
    <row r="7" spans="1:7" x14ac:dyDescent="0.25">
      <c r="A7" s="53"/>
      <c r="B7" s="53"/>
      <c r="C7" s="53"/>
      <c r="D7" s="53"/>
      <c r="E7" s="53"/>
      <c r="F7" s="53"/>
      <c r="G7" s="53"/>
    </row>
    <row r="8" spans="1:7" x14ac:dyDescent="0.25">
      <c r="A8" s="53"/>
      <c r="B8" s="53"/>
      <c r="C8" s="53"/>
      <c r="D8" s="53"/>
      <c r="E8" s="53"/>
      <c r="F8" s="53"/>
      <c r="G8" s="53"/>
    </row>
    <row r="9" spans="1:7" x14ac:dyDescent="0.25">
      <c r="A9" s="53"/>
      <c r="B9" s="53"/>
      <c r="C9" s="53"/>
      <c r="D9" s="53"/>
      <c r="E9" s="53"/>
      <c r="F9" s="53"/>
      <c r="G9" s="53"/>
    </row>
    <row r="10" spans="1:7" x14ac:dyDescent="0.25">
      <c r="A10" s="53"/>
      <c r="B10" s="53"/>
      <c r="C10" s="53"/>
      <c r="D10" s="53"/>
      <c r="E10" s="53"/>
      <c r="F10" s="53"/>
      <c r="G10" s="53"/>
    </row>
    <row r="11" spans="1:7" x14ac:dyDescent="0.25">
      <c r="A11" s="53"/>
      <c r="B11" s="53"/>
      <c r="C11" s="53"/>
      <c r="D11" s="53"/>
      <c r="E11" s="53"/>
      <c r="F11" s="53"/>
      <c r="G11" s="53"/>
    </row>
    <row r="12" spans="1:7" x14ac:dyDescent="0.25">
      <c r="A12" s="53"/>
      <c r="B12" s="53"/>
      <c r="C12" s="53"/>
      <c r="D12" s="53"/>
      <c r="E12" s="53"/>
      <c r="F12" s="53"/>
      <c r="G12" s="53"/>
    </row>
    <row r="13" spans="1:7" x14ac:dyDescent="0.25">
      <c r="A13" s="53"/>
      <c r="B13" s="53"/>
      <c r="C13" s="53"/>
      <c r="D13" s="53"/>
      <c r="E13" s="53"/>
      <c r="F13" s="53"/>
      <c r="G13" s="53"/>
    </row>
    <row r="14" spans="1:7" x14ac:dyDescent="0.25">
      <c r="A14" s="53"/>
      <c r="B14" s="53"/>
      <c r="C14" s="53"/>
      <c r="D14" s="53"/>
      <c r="E14" s="53"/>
      <c r="F14" s="53"/>
      <c r="G14" s="53"/>
    </row>
    <row r="15" spans="1:7" x14ac:dyDescent="0.25">
      <c r="A15" s="53"/>
      <c r="B15" s="53"/>
      <c r="C15" s="53"/>
      <c r="D15" s="53"/>
      <c r="E15" s="53"/>
      <c r="F15" s="53"/>
      <c r="G15" s="53"/>
    </row>
    <row r="16" spans="1:7" x14ac:dyDescent="0.25">
      <c r="A16" s="53"/>
      <c r="B16" s="53"/>
      <c r="C16" s="53"/>
      <c r="D16" s="53"/>
      <c r="E16" s="53"/>
      <c r="F16" s="53"/>
      <c r="G16" s="53"/>
    </row>
    <row r="17" spans="1:7" x14ac:dyDescent="0.25">
      <c r="A17" s="53"/>
      <c r="B17" s="53"/>
      <c r="C17" s="53"/>
      <c r="D17" s="53"/>
      <c r="E17" s="53"/>
      <c r="F17" s="53"/>
      <c r="G17" s="53"/>
    </row>
    <row r="18" spans="1:7" x14ac:dyDescent="0.25">
      <c r="A18" s="53"/>
      <c r="B18" s="53"/>
      <c r="C18" s="53"/>
      <c r="D18" s="53"/>
      <c r="E18" s="53"/>
      <c r="F18" s="53"/>
      <c r="G18" s="53"/>
    </row>
    <row r="19" spans="1:7" x14ac:dyDescent="0.25">
      <c r="A19" s="53"/>
      <c r="B19" s="53"/>
      <c r="C19" s="53"/>
      <c r="D19" s="53"/>
      <c r="E19" s="53"/>
      <c r="F19" s="53"/>
      <c r="G19" s="53"/>
    </row>
    <row r="20" spans="1:7" x14ac:dyDescent="0.25">
      <c r="A20" s="53"/>
      <c r="B20" s="53"/>
      <c r="C20" s="53"/>
      <c r="D20" s="53"/>
      <c r="E20" s="53"/>
      <c r="F20" s="53"/>
      <c r="G20" s="53"/>
    </row>
    <row r="21" spans="1:7" x14ac:dyDescent="0.25">
      <c r="A21" s="53"/>
      <c r="B21" s="53"/>
      <c r="C21" s="53"/>
      <c r="D21" s="53"/>
      <c r="E21" s="53"/>
      <c r="F21" s="53"/>
      <c r="G21" s="53"/>
    </row>
  </sheetData>
  <mergeCells count="1">
    <mergeCell ref="A1:G2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Kappen</vt:lpstr>
      <vt:lpstr>Stopfen</vt:lpstr>
      <vt:lpstr>ANGEBOT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Elfeplastic2</dc:creator>
  <cp:lastModifiedBy>Klaus</cp:lastModifiedBy>
  <dcterms:created xsi:type="dcterms:W3CDTF">2015-11-11T08:11:34Z</dcterms:created>
  <dcterms:modified xsi:type="dcterms:W3CDTF">2017-11-23T07:23:04Z</dcterms:modified>
</cp:coreProperties>
</file>